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comments4.xml" ContentType="application/vnd.openxmlformats-officedocument.spreadsheetml.comments+xml"/>
  <Override PartName="/xl/drawings/drawing6.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comments5.xml" ContentType="application/vnd.openxmlformats-officedocument.spreadsheetml.comments+xml"/>
  <Override PartName="/xl/drawings/drawing7.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comments6.xml" ContentType="application/vnd.openxmlformats-officedocument.spreadsheetml.comments+xml"/>
  <Override PartName="/xl/drawings/drawing8.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omments7.xml" ContentType="application/vnd.openxmlformats-officedocument.spreadsheetml.comments+xml"/>
  <Override PartName="/xl/drawings/drawing9.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comments10.xml" ContentType="application/vnd.openxmlformats-officedocument.spreadsheetml.comments+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https://institutcerda-my.sharepoint.com/personal/mharo_icerda_org/Documents/Documents/compartit/Eines esdeveniments sostenibles - CCB/Calculadora/Català/"/>
    </mc:Choice>
  </mc:AlternateContent>
  <xr:revisionPtr revIDLastSave="1733" documentId="8_{57E264F0-8CA3-421E-92AA-CD7ACAB42E91}" xr6:coauthVersionLast="47" xr6:coauthVersionMax="47" xr10:uidLastSave="{C6AD0AA6-D485-4D18-A07B-39E7D2E4C808}"/>
  <bookViews>
    <workbookView xWindow="-108" yWindow="-108" windowWidth="23256" windowHeight="12456" tabRatio="1000" activeTab="1" xr2:uid="{00000000-000D-0000-FFFF-FFFF00000000}"/>
  </bookViews>
  <sheets>
    <sheet name="Introducció" sheetId="8" r:id="rId1"/>
    <sheet name="Dades esdeveniment" sheetId="1" r:id="rId2"/>
    <sheet name="Dades organització" sheetId="24" r:id="rId3"/>
    <sheet name="Participants_Ponents" sheetId="22" r:id="rId4"/>
    <sheet name="Espai esdeveniment" sheetId="21" r:id="rId5"/>
    <sheet name="Dades alimentació i begudes" sheetId="19" r:id="rId6"/>
    <sheet name="Altres empreses proveïdores" sheetId="18" r:id="rId7"/>
    <sheet name="Dades Allotjament" sheetId="20" r:id="rId8"/>
    <sheet name="Dades transport" sheetId="23" r:id="rId9"/>
    <sheet name="Informe de resultats" sheetId="3" r:id="rId10"/>
    <sheet name="Mobilitat" sheetId="14" state="hidden" r:id="rId11"/>
    <sheet name="Energia instal·lacions" sheetId="15" state="hidden" r:id="rId12"/>
    <sheet name="Materials-Residus" sheetId="16" state="hidden" r:id="rId13"/>
    <sheet name="Alimentació" sheetId="17" state="hidden" r:id="rId14"/>
    <sheet name="_56F9DC9755BA473782653E2940F9" sheetId="2" state="veryHidden" r:id="rId15"/>
  </sheets>
  <definedNames>
    <definedName name="_56F9DC9755BA473782653E2940F9FormId">"3CeUOw7TvEOMBv9yU2dv7AXUCdap0bNNi8NjYLftGFJUNUZTVlM0UUVZWEVKNzBXUEE5Q0ZDMUNQOS4u"</definedName>
    <definedName name="_56F9DC9755BA473782653E2940F9ResponseSheet">"Form1"</definedName>
    <definedName name="_56F9DC9755BA473782653E2940F9SourceDocId">"{99d67af6-ef02-42cf-9059-99405f464d7c}"</definedName>
    <definedName name="Altres" localSheetId="3">Participants_Ponents!$O$28:$O$31</definedName>
    <definedName name="Altres">#REF!</definedName>
    <definedName name="Ambiental__canvi_climàtic" localSheetId="9">'Informe de resultats'!$B$22:$C$42</definedName>
    <definedName name="_xlnm.Print_Area" localSheetId="7">'Dades Allotjament'!$A$1:$F$27</definedName>
    <definedName name="_xlnm.Print_Area" localSheetId="1">'Dades esdeveniment'!$A$1:$F$230</definedName>
    <definedName name="_xlnm.Print_Area" localSheetId="2">'Dades organització'!$A$1:$F$176</definedName>
    <definedName name="_xlnm.Print_Area" localSheetId="8">'Dades transport'!$A$1:$F$52</definedName>
    <definedName name="_xlnm.Print_Area" localSheetId="9">'Informe de resultats'!$A$1:$M$165</definedName>
    <definedName name="_xlnm.Print_Area" localSheetId="0">Introducció!$A$1:$B$21</definedName>
    <definedName name="Avió" localSheetId="3">Participants_Ponents!$K$28:$K$31</definedName>
    <definedName name="Avió">#REF!</definedName>
    <definedName name="Capítol_1_Sostenibilitat_ambiental" localSheetId="7">'Dades Allotjament'!$A$14:$E$14</definedName>
    <definedName name="Capítol_1_Sostenibilitat_ambiental" localSheetId="1">'Dades esdeveniment'!$A$18:$E$18</definedName>
    <definedName name="Capítol_1_Sostenibilitat_ambiental" localSheetId="2">'Dades organització'!$A$16:$E$16</definedName>
    <definedName name="Capítol_1_Sostenibilitat_ambiental" localSheetId="8">'Dades transport'!$A$14:$E$14</definedName>
    <definedName name="Capítol_2_Sostenibilitat_social" localSheetId="7">'Dades Allotjament'!#REF!</definedName>
    <definedName name="Capítol_2_Sostenibilitat_social" localSheetId="1">'Dades esdeveniment'!$A$115:$E$115</definedName>
    <definedName name="Capítol_2_Sostenibilitat_social" localSheetId="2">'Dades organització'!$A$64:$E$64</definedName>
    <definedName name="Capítol_2_Sostenibilitat_social" localSheetId="8">'Dades transport'!#REF!</definedName>
    <definedName name="Capítol_3_Sostenibilitat_Econòmica" localSheetId="7">'Dades Allotjament'!#REF!</definedName>
    <definedName name="Capítol_3_Sostenibilitat_Econòmica" localSheetId="1">'Dades esdeveniment'!$A$189:$E$189</definedName>
    <definedName name="Capítol_3_Sostenibilitat_Econòmica" localSheetId="2">'Dades organització'!$A$135:$E$135</definedName>
    <definedName name="Capítol_3_Sostenibilitat_Econòmica" localSheetId="8">'Dades transport'!#REF!</definedName>
    <definedName name="Com_funciona_l_eina?" localSheetId="0">Introducció!$A$12:$B$13</definedName>
    <definedName name="Com_puc_compensar_les_emissions?" localSheetId="9">'Informe de resultats'!$A$15:$A$18</definedName>
    <definedName name="Descripció_de_l_eina" localSheetId="0">Introducció!$A$8:$B$10</definedName>
    <definedName name="Econòmica__diversificació_del_teixit_econòmic_i_inclusió_d_empreses_d_incersió" localSheetId="9">'Informe de resultats'!$B$132:$C$141</definedName>
    <definedName name="Econòmica__estimulació_economia_local" localSheetId="9">'Informe de resultats'!$B$124:$C$128</definedName>
    <definedName name="Econòmica__retribució" localSheetId="9">'Informe de resultats'!$B$145:$C$164</definedName>
    <definedName name="Índex_Entrada_Dades" localSheetId="7">'Dades Allotjament'!$A$2:$B$12</definedName>
    <definedName name="Índex_Entrada_Dades" localSheetId="2">'Dades organització'!$A$2:$B$14</definedName>
    <definedName name="Índex_Entrada_Dades" localSheetId="8">'Dades transport'!$A$2:$B$12</definedName>
    <definedName name="Índex_Entrada_Dades" localSheetId="4">#REF!</definedName>
    <definedName name="Índex_Entrada_Dades">'Dades esdeveniment'!$A$2:$B$16</definedName>
    <definedName name="Índex_Informe_Resultats">'Informe de resultats'!$A$2:$A$11</definedName>
    <definedName name="Índex_introducció">Introducció!$A$2:$A$6</definedName>
    <definedName name="Navegació" localSheetId="0">Introducció!$A$15:$B$16</definedName>
    <definedName name="Nom_i_data_de_l_esdeveniment" localSheetId="7">'Dades Allotjament'!#REF!</definedName>
    <definedName name="Nom_i_data_de_l_esdeveniment" localSheetId="1">'Dades esdeveniment'!$B$227:$E$227</definedName>
    <definedName name="Nom_i_data_de_l_esdeveniment" localSheetId="2">'Dades organització'!$B$173:$E$173</definedName>
    <definedName name="Nom_i_data_de_l_esdeveniment" localSheetId="8">'Dades transport'!#REF!</definedName>
    <definedName name="Secció_1.1_Mobilitat" localSheetId="7">'Dades Allotjament'!#REF!</definedName>
    <definedName name="Secció_1.1_Mobilitat" localSheetId="1">'Dades esdeveniment'!$A$19:$E$19</definedName>
    <definedName name="Secció_1.1_Mobilitat" localSheetId="2">'Dades organització'!$A$17:$E$17</definedName>
    <definedName name="Secció_1.1_Mobilitat" localSheetId="8">'Dades transport'!$A$15:$E$15</definedName>
    <definedName name="Secció_1.2_Energie_Instal·lacions" localSheetId="7">'Dades Allotjament'!$A$15:$E$15</definedName>
    <definedName name="Secció_1.2_Energie_Instal·lacions" localSheetId="1">'Dades esdeveniment'!$A$61:$E$61</definedName>
    <definedName name="Secció_1.2_Energie_Instal·lacions" localSheetId="2">'Dades organització'!$A$53:$E$53</definedName>
    <definedName name="Secció_1.2_Energie_Instal·lacions" localSheetId="8">'Dades transport'!#REF!</definedName>
    <definedName name="Secció_1.3_Materials" localSheetId="7">'Dades Allotjament'!#REF!</definedName>
    <definedName name="Secció_1.3_Materials" localSheetId="1">'Dades esdeveniment'!$A$79:$E$79</definedName>
    <definedName name="Secció_1.3_Materials" localSheetId="2">'Dades organització'!#REF!</definedName>
    <definedName name="Secció_1.3_Materials" localSheetId="8">'Dades transport'!#REF!</definedName>
    <definedName name="Secció_1.4_Alimentació" localSheetId="7">'Dades Allotjament'!#REF!</definedName>
    <definedName name="Secció_1.4_Alimentació" localSheetId="1">'Dades esdeveniment'!$A$93:$E$93</definedName>
    <definedName name="Secció_1.4_Alimentació" localSheetId="2">'Dades organització'!#REF!</definedName>
    <definedName name="Secció_1.4_Alimentació" localSheetId="8">'Dades transport'!#REF!</definedName>
    <definedName name="Secció_2.1_Igualtat_Gènere" localSheetId="7">'Dades Allotjament'!#REF!</definedName>
    <definedName name="Secció_2.1_Igualtat_Gènere" localSheetId="1">'Dades esdeveniment'!$A$116:$E$116</definedName>
    <definedName name="Secció_2.1_Igualtat_Gènere" localSheetId="2">'Dades organització'!$A$65:$E$65</definedName>
    <definedName name="Secció_2.1_Igualtat_Gènere" localSheetId="8">'Dades transport'!#REF!</definedName>
    <definedName name="Secció_2.2_Inclusió_Origen" localSheetId="7">'Dades Allotjament'!#REF!</definedName>
    <definedName name="Secció_2.2_Inclusió_Origen" localSheetId="1">'Dades esdeveniment'!$A$159:$E$159</definedName>
    <definedName name="Secció_2.2_Inclusió_Origen" localSheetId="2">'Dades organització'!$A$107:$E$107</definedName>
    <definedName name="Secció_2.2_Inclusió_Origen" localSheetId="8">'Dades transport'!#REF!</definedName>
    <definedName name="Secció_2.3_Inclusió_Persones_Discapacitat" localSheetId="7">'Dades Allotjament'!#REF!</definedName>
    <definedName name="Secció_2.3_Inclusió_Persones_Discapacitat" localSheetId="1">'Dades esdeveniment'!$A$173:$E$173</definedName>
    <definedName name="Secció_2.3_Inclusió_Persones_Discapacitat" localSheetId="2">'Dades organització'!$A$120:$E$120</definedName>
    <definedName name="Secció_2.3_Inclusió_Persones_Discapacitat" localSheetId="8">'Dades transport'!#REF!</definedName>
    <definedName name="Secció_3.1_Empreses_Locals" localSheetId="7">'Dades Allotjament'!#REF!</definedName>
    <definedName name="Secció_3.1_Empreses_Locals" localSheetId="1">'Dades esdeveniment'!$A$190:$E$190</definedName>
    <definedName name="Secció_3.1_Empreses_Locals" localSheetId="2">'Dades organització'!$A$136:$E$136</definedName>
    <definedName name="Secció_3.1_Empreses_Locals" localSheetId="8">'Dades transport'!#REF!</definedName>
    <definedName name="Secció_3.2_Retribució_Justa" localSheetId="7">'Dades Allotjament'!#REF!</definedName>
    <definedName name="Secció_3.2_Retribució_Justa" localSheetId="1">'Dades esdeveniment'!$A$209:$E$209</definedName>
    <definedName name="Secció_3.2_Retribució_Justa" localSheetId="2">'Dades organització'!$A$155:$E$155</definedName>
    <definedName name="Secció_3.2_Retribució_Justa" localSheetId="8">'Dades transport'!#REF!</definedName>
    <definedName name="Selecciona" localSheetId="7">#REF!</definedName>
    <definedName name="Selecciona" localSheetId="8">#REF!</definedName>
    <definedName name="Selecciona" localSheetId="3">Participants_Ponents!$J$28</definedName>
    <definedName name="Selecciona">#REF!</definedName>
    <definedName name="Social__discapacitat" localSheetId="9">'Informe de resultats'!$B$108:$C$120</definedName>
    <definedName name="Social__gènere" localSheetId="9">'Informe de resultats'!$B$48:$C$91</definedName>
    <definedName name="Social__inclusió_d_origen_i_procedència" localSheetId="9">'Informe de resultats'!$B$95:$C$104</definedName>
    <definedName name="Transport_públic" localSheetId="3">Participants_Ponents!$N$28:$N$38</definedName>
    <definedName name="Transport_públic">#REF!</definedName>
    <definedName name="Vehicle" localSheetId="3">Participants_Ponents!$L$28:$L$34</definedName>
    <definedName name="Vehicle">#REF!</definedName>
    <definedName name="Vehicle_compartit" localSheetId="3">Participants_Ponents!$M$28:$M$31</definedName>
    <definedName name="Vehicle_comparti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6" i="1" l="1"/>
  <c r="E197" i="1"/>
  <c r="E195" i="1"/>
  <c r="E186" i="1"/>
  <c r="E184" i="1" s="1"/>
  <c r="C118" i="3" s="1"/>
  <c r="E187" i="1"/>
  <c r="E185" i="1"/>
  <c r="E179" i="1"/>
  <c r="E180" i="1"/>
  <c r="E178" i="1"/>
  <c r="E170" i="1"/>
  <c r="E171" i="1"/>
  <c r="E169" i="1"/>
  <c r="E156" i="1"/>
  <c r="E157" i="1"/>
  <c r="E155" i="1"/>
  <c r="E149" i="1"/>
  <c r="E147" i="1" s="1"/>
  <c r="C86" i="3" s="1"/>
  <c r="E150" i="1"/>
  <c r="E148" i="1"/>
  <c r="E145" i="1"/>
  <c r="E146" i="1"/>
  <c r="E144" i="1"/>
  <c r="E138" i="1"/>
  <c r="E139" i="1"/>
  <c r="E137" i="1"/>
  <c r="E134" i="1"/>
  <c r="E135" i="1"/>
  <c r="E133" i="1"/>
  <c r="E130" i="1"/>
  <c r="E131" i="1"/>
  <c r="E129" i="1"/>
  <c r="E126" i="1"/>
  <c r="E127" i="1"/>
  <c r="E125" i="1"/>
  <c r="E122" i="1"/>
  <c r="E123" i="1"/>
  <c r="E121" i="1"/>
  <c r="E25" i="1"/>
  <c r="D5" i="14" s="1"/>
  <c r="E5" i="14" s="1"/>
  <c r="E26" i="1"/>
  <c r="D6" i="14" s="1"/>
  <c r="E6" i="14" s="1"/>
  <c r="E27" i="1"/>
  <c r="D7" i="14" s="1"/>
  <c r="E7" i="14" s="1"/>
  <c r="E28" i="1"/>
  <c r="D8" i="14" s="1"/>
  <c r="E29" i="1"/>
  <c r="D9" i="14" s="1"/>
  <c r="E30" i="1"/>
  <c r="D10" i="14" s="1"/>
  <c r="E31" i="1"/>
  <c r="D11" i="14" s="1"/>
  <c r="E32" i="1"/>
  <c r="D12" i="14" s="1"/>
  <c r="E33" i="1"/>
  <c r="D13" i="14" s="1"/>
  <c r="E34" i="1"/>
  <c r="E35" i="1"/>
  <c r="D15" i="14" s="1"/>
  <c r="E36" i="1"/>
  <c r="D16" i="14" s="1"/>
  <c r="E37" i="1"/>
  <c r="D17" i="14" s="1"/>
  <c r="E17" i="14" s="1"/>
  <c r="E38" i="1"/>
  <c r="D18" i="14" s="1"/>
  <c r="E18" i="14" s="1"/>
  <c r="E39" i="1"/>
  <c r="D19" i="14" s="1"/>
  <c r="E40" i="1"/>
  <c r="D20" i="14" s="1"/>
  <c r="E41" i="1"/>
  <c r="D21" i="14" s="1"/>
  <c r="E42" i="1"/>
  <c r="D22" i="14" s="1"/>
  <c r="E43" i="1"/>
  <c r="D23" i="14" s="1"/>
  <c r="E44" i="1"/>
  <c r="D24" i="14" s="1"/>
  <c r="E45" i="1"/>
  <c r="D25" i="14" s="1"/>
  <c r="E46" i="1"/>
  <c r="D26" i="14" s="1"/>
  <c r="E47" i="1"/>
  <c r="D27" i="14" s="1"/>
  <c r="E48" i="1"/>
  <c r="D28" i="14" s="1"/>
  <c r="E49" i="1"/>
  <c r="D29" i="14" s="1"/>
  <c r="E50" i="1"/>
  <c r="D30" i="14" s="1"/>
  <c r="E51" i="1"/>
  <c r="D31" i="14" s="1"/>
  <c r="E52" i="1"/>
  <c r="D32" i="14" s="1"/>
  <c r="E53" i="1"/>
  <c r="D33" i="14" s="1"/>
  <c r="E24" i="1"/>
  <c r="D4" i="14" s="1"/>
  <c r="E4" i="14" s="1"/>
  <c r="E57" i="24"/>
  <c r="E72" i="1" s="1"/>
  <c r="D15" i="15" s="1"/>
  <c r="E15" i="15" s="1"/>
  <c r="E58" i="24"/>
  <c r="E73" i="1" s="1"/>
  <c r="D16" i="15" s="1"/>
  <c r="E16" i="15" s="1"/>
  <c r="E59" i="24"/>
  <c r="E74" i="1" s="1"/>
  <c r="D17" i="15" s="1"/>
  <c r="E17" i="15" s="1"/>
  <c r="E60" i="24"/>
  <c r="E75" i="1" s="1"/>
  <c r="D18" i="15" s="1"/>
  <c r="E18" i="15" s="1"/>
  <c r="E61" i="24"/>
  <c r="E76" i="1" s="1"/>
  <c r="D19" i="15" s="1"/>
  <c r="E19" i="15" s="1"/>
  <c r="E62" i="24"/>
  <c r="E77" i="1" s="1"/>
  <c r="D20" i="15" s="1"/>
  <c r="E20" i="15" s="1"/>
  <c r="E171" i="24"/>
  <c r="E225" i="1" s="1"/>
  <c r="E170" i="24"/>
  <c r="E224" i="1" s="1"/>
  <c r="E169" i="24"/>
  <c r="E223" i="1" s="1"/>
  <c r="E168" i="24"/>
  <c r="E222" i="1" s="1"/>
  <c r="E167" i="24"/>
  <c r="E221" i="1" s="1"/>
  <c r="E166" i="24"/>
  <c r="E220" i="1" s="1"/>
  <c r="E165" i="24"/>
  <c r="E219" i="1" s="1"/>
  <c r="E164" i="24"/>
  <c r="E218" i="1" s="1"/>
  <c r="E163" i="24"/>
  <c r="E217" i="1" s="1"/>
  <c r="E162" i="24"/>
  <c r="E216" i="1" s="1"/>
  <c r="E161" i="24"/>
  <c r="E215" i="1" s="1"/>
  <c r="E160" i="24"/>
  <c r="E214" i="1" s="1"/>
  <c r="E159" i="24"/>
  <c r="E213" i="1" s="1"/>
  <c r="E153" i="24"/>
  <c r="E207" i="1" s="1"/>
  <c r="C141" i="3" s="1"/>
  <c r="E152" i="24"/>
  <c r="E206" i="1" s="1"/>
  <c r="C140" i="3" s="1"/>
  <c r="E151" i="24"/>
  <c r="E205" i="1" s="1"/>
  <c r="E150" i="24"/>
  <c r="E204" i="1" s="1"/>
  <c r="E149" i="24"/>
  <c r="E203" i="1" s="1"/>
  <c r="E148" i="24"/>
  <c r="E202" i="1" s="1"/>
  <c r="E147" i="24"/>
  <c r="E201" i="1" s="1"/>
  <c r="E130" i="24"/>
  <c r="E123" i="24"/>
  <c r="E112" i="24"/>
  <c r="E165" i="1" s="1"/>
  <c r="E111" i="24"/>
  <c r="E164" i="1" s="1"/>
  <c r="E110" i="24"/>
  <c r="E163" i="1" s="1"/>
  <c r="E102" i="24"/>
  <c r="E95" i="24"/>
  <c r="E91" i="24"/>
  <c r="E98" i="1"/>
  <c r="E99" i="1"/>
  <c r="E100" i="1"/>
  <c r="E101" i="1"/>
  <c r="D7" i="17" s="1"/>
  <c r="E7" i="17" s="1"/>
  <c r="E102" i="1"/>
  <c r="D14" i="17" s="1"/>
  <c r="E14" i="17" s="1"/>
  <c r="E103" i="1"/>
  <c r="D15" i="17" s="1"/>
  <c r="E15" i="17" s="1"/>
  <c r="E104" i="1"/>
  <c r="E105" i="1"/>
  <c r="D17" i="17" s="1"/>
  <c r="E17" i="17" s="1"/>
  <c r="E106" i="1"/>
  <c r="E107" i="1"/>
  <c r="D19" i="17" s="1"/>
  <c r="E19" i="17" s="1"/>
  <c r="E108" i="1"/>
  <c r="E109" i="1"/>
  <c r="D21" i="17" s="1"/>
  <c r="E21" i="17" s="1"/>
  <c r="E110" i="1"/>
  <c r="D22" i="17" s="1"/>
  <c r="E22" i="17" s="1"/>
  <c r="E111" i="1"/>
  <c r="D23" i="17" s="1"/>
  <c r="E23" i="17" s="1"/>
  <c r="E112" i="1"/>
  <c r="E113" i="1"/>
  <c r="D25" i="17" s="1"/>
  <c r="E97" i="1"/>
  <c r="E85" i="1"/>
  <c r="D6" i="16" s="1"/>
  <c r="E86" i="1"/>
  <c r="D12" i="16" s="1"/>
  <c r="E12" i="16" s="1"/>
  <c r="E87" i="1"/>
  <c r="D13" i="16" s="1"/>
  <c r="E13" i="16" s="1"/>
  <c r="E88" i="1"/>
  <c r="D14" i="16" s="1"/>
  <c r="E14" i="16" s="1"/>
  <c r="E89" i="1"/>
  <c r="D15" i="16" s="1"/>
  <c r="E15" i="16" s="1"/>
  <c r="E90" i="1"/>
  <c r="D16" i="16" s="1"/>
  <c r="E16" i="16" s="1"/>
  <c r="E91" i="1"/>
  <c r="D22" i="16" s="1"/>
  <c r="E22" i="16" s="1"/>
  <c r="E24" i="16" s="1"/>
  <c r="C38" i="3" s="1"/>
  <c r="E84" i="1"/>
  <c r="D5" i="16" s="1"/>
  <c r="E5" i="16" s="1"/>
  <c r="E83" i="1"/>
  <c r="E66" i="1"/>
  <c r="E67" i="1"/>
  <c r="D7" i="15" s="1"/>
  <c r="E7" i="15" s="1"/>
  <c r="E68" i="1"/>
  <c r="D8" i="15" s="1"/>
  <c r="E8" i="15" s="1"/>
  <c r="E65" i="1"/>
  <c r="E59" i="1"/>
  <c r="E40" i="14" s="1"/>
  <c r="E58" i="1"/>
  <c r="D39" i="14" s="1"/>
  <c r="A13" i="3"/>
  <c r="D13" i="3"/>
  <c r="E83" i="23"/>
  <c r="E70" i="23"/>
  <c r="E66" i="23"/>
  <c r="E62" i="23"/>
  <c r="E58" i="23"/>
  <c r="E54" i="23"/>
  <c r="E58" i="20"/>
  <c r="E45" i="20"/>
  <c r="E41" i="20"/>
  <c r="E37" i="20"/>
  <c r="E33" i="20"/>
  <c r="E29" i="20"/>
  <c r="E68" i="18"/>
  <c r="E55" i="18"/>
  <c r="E51" i="18"/>
  <c r="E47" i="18"/>
  <c r="E43" i="18"/>
  <c r="E39" i="18"/>
  <c r="E90" i="19"/>
  <c r="E77" i="19"/>
  <c r="E73" i="19"/>
  <c r="E69" i="19"/>
  <c r="E65" i="19"/>
  <c r="E61" i="19"/>
  <c r="E79" i="21"/>
  <c r="E66" i="21"/>
  <c r="E62" i="21"/>
  <c r="E58" i="21"/>
  <c r="E54" i="21"/>
  <c r="E50" i="21"/>
  <c r="F25" i="17"/>
  <c r="D24" i="17"/>
  <c r="E24" i="17" s="1"/>
  <c r="D20" i="17"/>
  <c r="E20" i="17" s="1"/>
  <c r="D18" i="17"/>
  <c r="E18" i="17" s="1"/>
  <c r="D16" i="17"/>
  <c r="E16" i="17" s="1"/>
  <c r="D8" i="17"/>
  <c r="E8" i="17" s="1"/>
  <c r="D6" i="17"/>
  <c r="E6" i="17" s="1"/>
  <c r="D5" i="17"/>
  <c r="E5" i="17" s="1"/>
  <c r="D4" i="17"/>
  <c r="E4" i="17" s="1"/>
  <c r="F6" i="16"/>
  <c r="D4" i="16"/>
  <c r="E4" i="16" s="1"/>
  <c r="F39" i="14"/>
  <c r="F33" i="14"/>
  <c r="F32" i="14"/>
  <c r="F31" i="14"/>
  <c r="F30" i="14"/>
  <c r="F29" i="14"/>
  <c r="F28" i="14"/>
  <c r="F27" i="14"/>
  <c r="F26" i="14"/>
  <c r="F25" i="14"/>
  <c r="F24" i="14"/>
  <c r="F23" i="14"/>
  <c r="F22" i="14"/>
  <c r="F21" i="14"/>
  <c r="F20" i="14"/>
  <c r="F19" i="14"/>
  <c r="F16" i="14"/>
  <c r="D14" i="14"/>
  <c r="F11" i="14"/>
  <c r="F15" i="14" s="1"/>
  <c r="F10" i="14"/>
  <c r="F14" i="14" s="1"/>
  <c r="F9" i="14"/>
  <c r="F13" i="14" s="1"/>
  <c r="F8" i="14"/>
  <c r="F12" i="14" s="1"/>
  <c r="D6" i="15" l="1"/>
  <c r="E6" i="15" s="1"/>
  <c r="C127" i="3"/>
  <c r="C128" i="3" s="1"/>
  <c r="C120" i="3"/>
  <c r="E136" i="1"/>
  <c r="C71" i="3" s="1"/>
  <c r="C119" i="3"/>
  <c r="E177" i="1"/>
  <c r="C113" i="3" s="1"/>
  <c r="C111" i="3"/>
  <c r="E154" i="1"/>
  <c r="C90" i="3" s="1"/>
  <c r="C84" i="3"/>
  <c r="C85" i="3"/>
  <c r="E143" i="1"/>
  <c r="E132" i="1"/>
  <c r="C65" i="3" s="1"/>
  <c r="E84" i="24"/>
  <c r="E76" i="24"/>
  <c r="E68" i="24"/>
  <c r="E72" i="24"/>
  <c r="E140" i="24"/>
  <c r="E80" i="24"/>
  <c r="E194" i="1"/>
  <c r="C136" i="3" s="1"/>
  <c r="E128" i="1"/>
  <c r="C61" i="3" s="1"/>
  <c r="E124" i="1"/>
  <c r="C55" i="3" s="1"/>
  <c r="E120" i="1"/>
  <c r="C96" i="3" s="1"/>
  <c r="C31" i="3"/>
  <c r="D5" i="15"/>
  <c r="E5" i="15" s="1"/>
  <c r="C30" i="3" s="1"/>
  <c r="E28" i="14"/>
  <c r="E32" i="14"/>
  <c r="E13" i="14"/>
  <c r="E29" i="14"/>
  <c r="E12" i="14"/>
  <c r="E6" i="16"/>
  <c r="E8" i="16" s="1"/>
  <c r="C36" i="3" s="1"/>
  <c r="E30" i="14"/>
  <c r="E39" i="14"/>
  <c r="E42" i="14" s="1"/>
  <c r="C27" i="3" s="1"/>
  <c r="E9" i="14"/>
  <c r="E22" i="14"/>
  <c r="E19" i="14"/>
  <c r="E23" i="14"/>
  <c r="E27" i="14"/>
  <c r="E21" i="14"/>
  <c r="E25" i="17"/>
  <c r="E27" i="17" s="1"/>
  <c r="C42" i="3" s="1"/>
  <c r="E10" i="14"/>
  <c r="E15" i="14"/>
  <c r="E20" i="14"/>
  <c r="E22" i="15"/>
  <c r="C33" i="3" s="1"/>
  <c r="E14" i="14"/>
  <c r="E26" i="14"/>
  <c r="E33" i="14"/>
  <c r="E10" i="17"/>
  <c r="C41" i="3" s="1"/>
  <c r="E11" i="14"/>
  <c r="E16" i="14"/>
  <c r="E25" i="14"/>
  <c r="E8" i="14"/>
  <c r="E24" i="14"/>
  <c r="E31" i="14"/>
  <c r="E18" i="16"/>
  <c r="C37" i="3" s="1"/>
  <c r="E10" i="15" l="1"/>
  <c r="C112" i="3"/>
  <c r="C89" i="3"/>
  <c r="C91" i="3"/>
  <c r="C70" i="3"/>
  <c r="C69" i="3"/>
  <c r="C56" i="3"/>
  <c r="C81" i="3"/>
  <c r="C104" i="3"/>
  <c r="C103" i="3"/>
  <c r="C116" i="3"/>
  <c r="C117" i="3" s="1"/>
  <c r="C102" i="3"/>
  <c r="C80" i="3"/>
  <c r="C79" i="3"/>
  <c r="C66" i="3"/>
  <c r="C64" i="3"/>
  <c r="C59" i="3"/>
  <c r="C60" i="3"/>
  <c r="C54" i="3"/>
  <c r="C137" i="3"/>
  <c r="C135" i="3"/>
  <c r="C147" i="3"/>
  <c r="C151" i="3"/>
  <c r="C134" i="3"/>
  <c r="C125" i="3"/>
  <c r="C126" i="3" s="1"/>
  <c r="C152" i="3"/>
  <c r="C146" i="3"/>
  <c r="C157" i="3"/>
  <c r="C156" i="3"/>
  <c r="C148" i="3"/>
  <c r="C158" i="3"/>
  <c r="C133" i="3"/>
  <c r="C150" i="3"/>
  <c r="C149" i="3"/>
  <c r="C163" i="3"/>
  <c r="C164" i="3" s="1"/>
  <c r="C155" i="3"/>
  <c r="C159" i="3"/>
  <c r="C74" i="3"/>
  <c r="C76" i="3"/>
  <c r="C98" i="3"/>
  <c r="C97" i="3"/>
  <c r="C50" i="3"/>
  <c r="C75" i="3"/>
  <c r="C51" i="3"/>
  <c r="C49" i="3"/>
  <c r="C109" i="3"/>
  <c r="C110" i="3" s="1"/>
  <c r="H1" i="17"/>
  <c r="C40" i="3" s="1"/>
  <c r="E35" i="14"/>
  <c r="C26" i="3" s="1"/>
  <c r="H1" i="15"/>
  <c r="C29" i="3" s="1"/>
  <c r="H1" i="16"/>
  <c r="C35" i="3" s="1"/>
  <c r="H1" i="14" l="1"/>
  <c r="C25" i="3" s="1"/>
  <c r="C2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Bajet Mestre, Cristina</author>
  </authors>
  <commentList>
    <comment ref="C24" authorId="0" shapeId="0" xr:uid="{A05A1E45-5160-4447-8BC8-F6C6F04E5479}">
      <text>
        <r>
          <rPr>
            <sz val="11"/>
            <color rgb="FF000000"/>
            <rFont val="Tahoma"/>
            <family val="2"/>
          </rPr>
          <t>Vols entre aeroports espanyols.</t>
        </r>
        <r>
          <rPr>
            <b/>
            <sz val="11"/>
            <color rgb="FF000000"/>
            <rFont val="Tahoma"/>
            <family val="2"/>
          </rPr>
          <t xml:space="preserve">
</t>
        </r>
        <r>
          <rPr>
            <sz val="11"/>
            <color rgb="FF000000"/>
            <rFont val="Tahoma"/>
            <family val="2"/>
          </rPr>
          <t xml:space="preserve">
</t>
        </r>
      </text>
    </comment>
    <comment ref="D24" authorId="0" shapeId="0" xr:uid="{0B09674B-8F47-48F3-B9C1-777E0221C039}">
      <text>
        <r>
          <rPr>
            <b/>
            <sz val="11"/>
            <color rgb="FF000000"/>
            <rFont val="Tahoma"/>
            <family val="2"/>
          </rPr>
          <t xml:space="preserve">Nota:
</t>
        </r>
        <r>
          <rPr>
            <sz val="11"/>
            <color rgb="FF000000"/>
            <rFont val="Tahoma"/>
            <family val="2"/>
          </rPr>
          <t>Per saber els Km de distància es pot utilitzar la següent eina:
https://www.icao.int/environmental-protection/Carbonoffset/Pages/default.aspx
Per una simplificació, es pot utilitzar la distància per transport terrestre (cotxe) de Google Maps.</t>
        </r>
      </text>
    </comment>
    <comment ref="C25" authorId="0" shapeId="0" xr:uid="{D80373C9-18C3-4D14-A7E8-BF51B3C30B30}">
      <text>
        <r>
          <rPr>
            <sz val="11"/>
            <color rgb="FF000000"/>
            <rFont val="Tahoma"/>
            <family val="2"/>
          </rPr>
          <t>Vols des d'aeroport espanyol a aeroport europeu.</t>
        </r>
      </text>
    </comment>
    <comment ref="D25" authorId="0" shapeId="0" xr:uid="{5F04F28B-C9FA-4587-BA4A-550C6493872C}">
      <text>
        <r>
          <rPr>
            <b/>
            <sz val="11"/>
            <color indexed="81"/>
            <rFont val="Tahoma"/>
            <family val="2"/>
          </rPr>
          <t xml:space="preserve">Nota:
</t>
        </r>
        <r>
          <rPr>
            <sz val="11"/>
            <color indexed="81"/>
            <rFont val="Tahoma"/>
            <family val="2"/>
          </rPr>
          <t xml:space="preserve">Per saber els Km de distància aèria es pot utilitzar la següent eina:
https://www.icao.int/environmental-protection/Carbonoffset/Pages/default.aspx
Per una simplificació, es pot utilitzar la distància per transport terrestre (cotxe) de Google Maps.
</t>
        </r>
      </text>
    </comment>
    <comment ref="C26" authorId="0" shapeId="0" xr:uid="{E419AC05-6713-4B10-9AB8-1DCFE97557C6}">
      <text>
        <r>
          <rPr>
            <sz val="11"/>
            <color indexed="81"/>
            <rFont val="Tahoma"/>
            <family val="2"/>
          </rPr>
          <t>Vols des d'aeroport espanyol a aeroport NO europeu.</t>
        </r>
      </text>
    </comment>
    <comment ref="D26" authorId="0" shapeId="0" xr:uid="{037A8A55-F6A5-4E65-9B3E-4D19A7D634E4}">
      <text>
        <r>
          <rPr>
            <b/>
            <sz val="11"/>
            <color indexed="81"/>
            <rFont val="Tahoma"/>
            <family val="2"/>
          </rPr>
          <t xml:space="preserve">Nota:
</t>
        </r>
        <r>
          <rPr>
            <sz val="11"/>
            <color indexed="81"/>
            <rFont val="Tahoma"/>
            <family val="2"/>
          </rPr>
          <t xml:space="preserve">
Per saber els Km de distància aèria es pot utilitzar la següent eina:
https://www.icao.int/environmental-protection/Carbonoffset/Pages/default.aspx
Per una simplificació, es pot utilitzar la distància per transport terrestre (cotxe) de Google Maps.</t>
        </r>
      </text>
    </comment>
    <comment ref="C27" authorId="0" shapeId="0" xr:uid="{10766B5A-7C3B-442F-A1AB-EF2946C796ED}">
      <text>
        <r>
          <rPr>
            <sz val="11"/>
            <color rgb="FF000000"/>
            <rFont val="Tahoma"/>
            <family val="2"/>
          </rPr>
          <t>Vols entre aeroports que no surten ni aterren a aeroports espanyols.</t>
        </r>
      </text>
    </comment>
    <comment ref="D27" authorId="0" shapeId="0" xr:uid="{B4B9FEBA-0D04-453A-9392-ACE599D0455C}">
      <text>
        <r>
          <rPr>
            <b/>
            <sz val="11"/>
            <color indexed="81"/>
            <rFont val="Tahoma"/>
            <family val="2"/>
          </rPr>
          <t xml:space="preserve">Nota:
</t>
        </r>
        <r>
          <rPr>
            <sz val="11"/>
            <color indexed="81"/>
            <rFont val="Tahoma"/>
            <family val="2"/>
          </rPr>
          <t>Per saber els Km de distància es pots utilitzar la següent eina:
https://www.icao.int/environmental-protection/Carbonoffset/Pages/default.aspx
Per una simplificació, es pot utilitzar la distància per transport terrestre (cotxe) de Google Maps.</t>
        </r>
      </text>
    </comment>
    <comment ref="C32" authorId="0" shapeId="0" xr:uid="{5A60A6CA-E472-4CC0-A6AA-F9F36F1ACF8A}">
      <text>
        <r>
          <rPr>
            <sz val="11"/>
            <color indexed="81"/>
            <rFont val="Tahoma"/>
            <family val="2"/>
          </rPr>
          <t>S'assimila a un factor d'ocupació de dues persones.</t>
        </r>
      </text>
    </comment>
    <comment ref="C33" authorId="0" shapeId="0" xr:uid="{C284E498-8545-4CED-8B09-627C9F1F2FB1}">
      <text>
        <r>
          <rPr>
            <sz val="11"/>
            <color indexed="81"/>
            <rFont val="Tahoma"/>
            <family val="2"/>
          </rPr>
          <t>S'assimila a un factor d'ocupació de dues persones.</t>
        </r>
      </text>
    </comment>
    <comment ref="C34" authorId="0" shapeId="0" xr:uid="{AB20295B-138B-4804-AC15-6A09FD127641}">
      <text>
        <r>
          <rPr>
            <sz val="11"/>
            <color indexed="81"/>
            <rFont val="Tahoma"/>
            <family val="2"/>
          </rPr>
          <t>S'assimila a un factor d'ocupació de dues persones.</t>
        </r>
      </text>
    </comment>
    <comment ref="C35" authorId="0" shapeId="0" xr:uid="{2AB700F6-0232-4C87-9954-625E94D69839}">
      <text>
        <r>
          <rPr>
            <sz val="11"/>
            <color indexed="81"/>
            <rFont val="Tahoma"/>
            <family val="2"/>
          </rPr>
          <t>S'assimila a un factor d'ocupació de dues persones.</t>
        </r>
      </text>
    </comment>
    <comment ref="B58" authorId="0" shapeId="0" xr:uid="{FAE4E361-CB2C-4BCB-B4EE-6C1BA9728D92}">
      <text>
        <r>
          <rPr>
            <sz val="11"/>
            <color rgb="FF000000"/>
            <rFont val="Tahoma"/>
            <family val="2"/>
          </rPr>
          <t>En properes versions està previst incloure altres mitjans/tipus de transport.</t>
        </r>
      </text>
    </comment>
    <comment ref="C66" authorId="0" shapeId="0" xr:uid="{6046A2DE-884C-4505-BEAA-2598A2B5DA32}">
      <text>
        <r>
          <rPr>
            <sz val="11"/>
            <color indexed="81"/>
            <rFont val="Tahoma"/>
            <family val="2"/>
          </rPr>
          <t>Per veure si l'electricitat està acreditada, es pot anar a:
https://gdo.cnmc.es/CNE/informePdfPorCUPS.do
Tingues a mà el CUPS (que pots trobar a la teva factura de l'electricitat).</t>
        </r>
      </text>
    </comment>
    <comment ref="C206" authorId="0" shapeId="0" xr:uid="{E41F1DE5-C86B-4C2A-B190-908FAAFB5B4A}">
      <text>
        <r>
          <rPr>
            <b/>
            <sz val="11"/>
            <color indexed="81"/>
            <rFont val="Tahoma"/>
            <family val="2"/>
          </rPr>
          <t>Centres especials de treball:</t>
        </r>
        <r>
          <rPr>
            <sz val="11"/>
            <color indexed="81"/>
            <rFont val="Tahoma"/>
            <family val="2"/>
          </rPr>
          <t xml:space="preserve"> empreses que asseguren un treball remunerat a les persones amb diversitat funcional i garanteixen la seva integració laboral. L'objectiu d'aquests centres és productiu, com el de qualsevol altra empresa, però la seva funció és social.
Més informació a: https://treball.gencat.cat/ca/ambits/insercio-laboral-rmi-i-discapacitat/discapacitat/CET/</t>
        </r>
      </text>
    </comment>
    <comment ref="C207" authorId="0" shapeId="0" xr:uid="{2E236D66-CA70-4E56-8FDE-9F7423E81DE7}">
      <text>
        <r>
          <rPr>
            <b/>
            <sz val="11"/>
            <color indexed="81"/>
            <rFont val="Tahoma"/>
            <family val="2"/>
          </rPr>
          <t>Empresa d'inserció</t>
        </r>
        <r>
          <rPr>
            <sz val="11"/>
            <color indexed="81"/>
            <rFont val="Tahoma"/>
            <family val="2"/>
          </rPr>
          <t>: empresa que porta a terme qualsevol activitat econòmica de producció de béns o de prestació de serveis. La seva finalitat primordial és la integració sociolaboral de persones en situació o greu risc d'exclusió social.
Més informació a: https://treball.gencat.cat/ca/ambits/insercio-laboral-rmi-i-discapacitat/empreses-insercio/</t>
        </r>
      </text>
    </comment>
    <comment ref="C213" authorId="0" shapeId="0" xr:uid="{7D7E9111-8F87-49DD-9BFA-9ED31E097040}">
      <text>
        <r>
          <rPr>
            <b/>
            <sz val="11"/>
            <color indexed="81"/>
            <rFont val="Tahoma"/>
            <family val="2"/>
          </rPr>
          <t xml:space="preserve">Auditoria Retributiva: </t>
        </r>
        <r>
          <rPr>
            <sz val="11"/>
            <color indexed="81"/>
            <rFont val="Tahoma"/>
            <family val="2"/>
          </rPr>
          <t>procés de revisió i avaluació dels sistemes de compensació i retribució que s'utilitzen en una empresa o organització. L'objectiu és assegurar-se que els sistemes de remuneració i compensació estiguin adequadament dissenyats, implementats i administrats de manera justa i equitativa. L'auditoria pot incloure la revisió de polítiques de salari base, beneficis, incentius i altres formes de compensació, i també la identificació de possibles inequitats en l'estructura salarial de l'organització. Els resultats de l'auditoria es fan servir per recomanar millores en els sistemes de compensació i retribució, amb l'objectiu de garantir una remuneració justa i equitativa per a tots els empleats de l'organització.</t>
        </r>
      </text>
    </comment>
    <comment ref="C221" authorId="0" shapeId="0" xr:uid="{AADEE751-972C-4E3E-BD39-C8672B4BA125}">
      <text>
        <r>
          <rPr>
            <sz val="11"/>
            <color rgb="FF000000"/>
            <rFont val="Tahoma"/>
            <family val="2"/>
          </rPr>
          <t xml:space="preserve">Una </t>
        </r>
        <r>
          <rPr>
            <b/>
            <sz val="11"/>
            <color rgb="FF000000"/>
            <rFont val="Tahoma"/>
            <family val="2"/>
          </rPr>
          <t xml:space="preserve">ràtio salarial </t>
        </r>
        <r>
          <rPr>
            <sz val="11"/>
            <color rgb="FF000000"/>
            <rFont val="Tahoma"/>
            <family val="2"/>
          </rPr>
          <t>d'1:6 vol dir que les persones que cobren més, cobren com a màxim 6 cops per sobre de la persona que cobra menys. En una empresa on hi ha una ràtio 1:1 vol dir que tothom cobra el mateix.</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Bajet Mestre, Cristina</author>
    <author>Hidalgo Güemes, Marta</author>
  </authors>
  <commentList>
    <comment ref="C4" authorId="0" shapeId="0" xr:uid="{88E612E3-BE1C-4AA2-86C5-EBD4452DA99A}">
      <text>
        <r>
          <rPr>
            <b/>
            <sz val="11"/>
            <color indexed="81"/>
            <rFont val="Tahoma"/>
            <family val="2"/>
          </rPr>
          <t xml:space="preserve">Nota:
</t>
        </r>
        <r>
          <rPr>
            <sz val="11"/>
            <color indexed="81"/>
            <rFont val="Tahoma"/>
            <family val="2"/>
          </rPr>
          <t>Per saber els Km de distància es pot utilitzar la següent eina:</t>
        </r>
        <r>
          <rPr>
            <sz val="11"/>
            <color indexed="81"/>
            <rFont val="Tahoma"/>
            <family val="2"/>
          </rPr>
          <t xml:space="preserve">
https://www.icao.int/environmental-protection/Carbonoffset/Pages/default.aspx
Per una simplificació, es pot utilitzar la distància per transport terrestre (cotxe) de Google Maps</t>
        </r>
      </text>
    </comment>
    <comment ref="F4" authorId="1" shapeId="0" xr:uid="{2B6208DD-592B-42C4-B3AE-68E2AF21EC45}">
      <text>
        <r>
          <rPr>
            <b/>
            <sz val="9"/>
            <color indexed="81"/>
            <rFont val="Tahoma"/>
            <family val="2"/>
          </rPr>
          <t>No inclou l'efecte radiatiu (FR)</t>
        </r>
        <r>
          <rPr>
            <sz val="9"/>
            <color indexed="81"/>
            <rFont val="Tahoma"/>
            <family val="2"/>
          </rPr>
          <t xml:space="preserve">
</t>
        </r>
      </text>
    </comment>
    <comment ref="C5" authorId="0" shapeId="0" xr:uid="{B7023EFC-5990-454F-9D93-AA749C570DC0}">
      <text>
        <r>
          <rPr>
            <b/>
            <sz val="11"/>
            <color indexed="81"/>
            <rFont val="Tahoma"/>
            <family val="2"/>
          </rPr>
          <t xml:space="preserve">Nota:
</t>
        </r>
        <r>
          <rPr>
            <sz val="11"/>
            <color indexed="81"/>
            <rFont val="Tahoma"/>
            <family val="2"/>
          </rPr>
          <t>Per saber els Km de distància aèria es pot utilitzar la següent eina:</t>
        </r>
        <r>
          <rPr>
            <sz val="11"/>
            <color indexed="81"/>
            <rFont val="Tahoma"/>
            <family val="2"/>
          </rPr>
          <t xml:space="preserve">
https://www.icao.int/environmental-protection/Carbonoffset/Pages/default.aspx
Per una simplificació, es pot utilitzar la distància per transport terrestre (cotxe) de Google Maps</t>
        </r>
      </text>
    </comment>
    <comment ref="F5" authorId="1" shapeId="0" xr:uid="{0D54D01B-0E8A-4D78-8EB8-0DACC01EB40A}">
      <text>
        <r>
          <rPr>
            <b/>
            <sz val="9"/>
            <color indexed="81"/>
            <rFont val="Tahoma"/>
            <family val="2"/>
          </rPr>
          <t xml:space="preserve">No inclou l'efecte radiatiu (FR)
</t>
        </r>
      </text>
    </comment>
    <comment ref="C6" authorId="0" shapeId="0" xr:uid="{3DB16EDD-A9C0-44FF-99DA-0F3FEA68B880}">
      <text>
        <r>
          <rPr>
            <b/>
            <sz val="11"/>
            <color rgb="FF000000"/>
            <rFont val="Tahoma"/>
            <family val="2"/>
          </rPr>
          <t xml:space="preserve">Nota:
</t>
        </r>
        <r>
          <rPr>
            <b/>
            <sz val="11"/>
            <color rgb="FF000000"/>
            <rFont val="Tahoma"/>
            <family val="2"/>
          </rPr>
          <t xml:space="preserve">
</t>
        </r>
        <r>
          <rPr>
            <sz val="11"/>
            <color rgb="FF000000"/>
            <rFont val="Tahoma"/>
            <family val="2"/>
          </rPr>
          <t xml:space="preserve">Per saber els Km de distància aèria es pot utilitzar la següent eina:
</t>
        </r>
        <r>
          <rPr>
            <sz val="11"/>
            <color rgb="FF000000"/>
            <rFont val="Tahoma"/>
            <family val="2"/>
          </rPr>
          <t xml:space="preserve">https://www.icao.int/environmental-protection/Carbonoffset/Pages/default.aspx
</t>
        </r>
        <r>
          <rPr>
            <sz val="11"/>
            <color rgb="FF000000"/>
            <rFont val="Tahoma"/>
            <family val="2"/>
          </rPr>
          <t xml:space="preserve">
</t>
        </r>
        <r>
          <rPr>
            <sz val="11"/>
            <color rgb="FF000000"/>
            <rFont val="Tahoma"/>
            <family val="2"/>
          </rPr>
          <t>Per una simplificació, es pot utilitzar la distància per transport terrestre (cotxe) de Google Maps</t>
        </r>
      </text>
    </comment>
    <comment ref="F6" authorId="1" shapeId="0" xr:uid="{11180F71-ADCC-434C-8688-9440A8C0403C}">
      <text>
        <r>
          <rPr>
            <b/>
            <sz val="9"/>
            <color indexed="81"/>
            <rFont val="Tahoma"/>
            <family val="2"/>
          </rPr>
          <t>No inclou l'efecte radiatiu (FR)</t>
        </r>
      </text>
    </comment>
    <comment ref="C7" authorId="0" shapeId="0" xr:uid="{5B12BE99-69C1-48D2-A8A0-3FECFCEC88AB}">
      <text>
        <r>
          <rPr>
            <b/>
            <sz val="11"/>
            <color indexed="81"/>
            <rFont val="Tahoma"/>
            <family val="2"/>
          </rPr>
          <t xml:space="preserve">Nota:
</t>
        </r>
        <r>
          <rPr>
            <sz val="11"/>
            <color indexed="81"/>
            <rFont val="Tahoma"/>
            <family val="2"/>
          </rPr>
          <t>Per saber els Km de distància es pots utilitzar la següent eina:</t>
        </r>
        <r>
          <rPr>
            <sz val="11"/>
            <color indexed="81"/>
            <rFont val="Tahoma"/>
            <family val="2"/>
          </rPr>
          <t xml:space="preserve">
https://www.icao.int/environmental-protection/Carbonoffset/Pages/default.aspx
Per una simplificació, es pot utilitzar la distància per transport terrestre (cotxe) de Google Maps</t>
        </r>
      </text>
    </comment>
    <comment ref="F7" authorId="1" shapeId="0" xr:uid="{29735557-4473-477C-B5E8-77E89E5F53C2}">
      <text>
        <r>
          <rPr>
            <b/>
            <sz val="9"/>
            <color indexed="81"/>
            <rFont val="Tahoma"/>
            <family val="2"/>
          </rPr>
          <t>No inclou l'efecte radiatiu (FR)</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26EECBE6-8179-4124-8003-2CB616612FED}">
      <text>
        <r>
          <rPr>
            <b/>
            <sz val="9"/>
            <color indexed="81"/>
            <rFont val="Tahoma"/>
            <family val="2"/>
          </rPr>
          <t>Unitats energètiques expressades en termes de PCS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Bajet Mestre, Cristina</author>
    <author>Martina de Haro</author>
  </authors>
  <commentList>
    <comment ref="F21" authorId="0" shapeId="0" xr:uid="{E7B423D4-28D8-4946-8A96-394F4175ECDB}">
      <text>
        <r>
          <rPr>
            <sz val="11"/>
            <color indexed="81"/>
            <rFont val="Tahoma"/>
            <family val="2"/>
          </rPr>
          <t>Factor per llet de coco a falta de tenir factor per sucs</t>
        </r>
      </text>
    </comment>
    <comment ref="I21" authorId="1" shapeId="0" xr:uid="{126C5F3C-FD11-4443-9FE3-7A7501A7E603}">
      <text>
        <r>
          <rPr>
            <sz val="11"/>
            <color indexed="81"/>
            <rFont val="Tahoma"/>
            <family val="2"/>
          </rPr>
          <t>Densitat del suc de poma a falta de trobar densitat per llet de coco.</t>
        </r>
        <r>
          <rPr>
            <sz val="9"/>
            <color indexed="81"/>
            <rFont val="Tahoma"/>
            <family val="2"/>
          </rPr>
          <t xml:space="preserve">
</t>
        </r>
      </text>
    </comment>
    <comment ref="B23" authorId="1" shapeId="0" xr:uid="{84C3158A-DF87-4223-B61F-5FC044DA2994}">
      <text>
        <r>
          <rPr>
            <sz val="11"/>
            <color indexed="81"/>
            <rFont val="Tahoma"/>
            <family val="2"/>
          </rPr>
          <t>S'ha assumit la densitat de l'aigua per falta de dades.</t>
        </r>
        <r>
          <rPr>
            <sz val="9"/>
            <color indexed="81"/>
            <rFont val="Tahoma"/>
            <family val="2"/>
          </rPr>
          <t xml:space="preserve">
</t>
        </r>
      </text>
    </comment>
    <comment ref="B25" authorId="1" shapeId="0" xr:uid="{5DFAB542-C148-4EB1-9D09-4E4DEE072604}">
      <text>
        <r>
          <rPr>
            <sz val="11"/>
            <color indexed="81"/>
            <rFont val="Tahoma"/>
            <family val="2"/>
          </rPr>
          <t>S'ha assumit la densitat de l'aigua per falta de dades.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Bajet Mestre, Cristina</author>
  </authors>
  <commentList>
    <comment ref="C22" authorId="0" shapeId="0" xr:uid="{4C5B1D42-D4C8-433D-9E07-806720A88033}">
      <text>
        <r>
          <rPr>
            <sz val="11"/>
            <color rgb="FF000000"/>
            <rFont val="Tahoma"/>
            <family val="2"/>
          </rPr>
          <t>Vols entre aeroports espanyols.</t>
        </r>
        <r>
          <rPr>
            <b/>
            <sz val="11"/>
            <color rgb="FF000000"/>
            <rFont val="Tahoma"/>
            <family val="2"/>
          </rPr>
          <t xml:space="preserve">
</t>
        </r>
        <r>
          <rPr>
            <sz val="11"/>
            <color rgb="FF000000"/>
            <rFont val="Tahoma"/>
            <family val="2"/>
          </rPr>
          <t xml:space="preserve">
</t>
        </r>
      </text>
    </comment>
    <comment ref="D22" authorId="0" shapeId="0" xr:uid="{A01F5553-F669-4FCA-B69D-0A660D676492}">
      <text>
        <r>
          <rPr>
            <b/>
            <sz val="11"/>
            <color rgb="FF000000"/>
            <rFont val="Tahoma"/>
            <family val="2"/>
          </rPr>
          <t xml:space="preserve">Nota:
</t>
        </r>
        <r>
          <rPr>
            <sz val="11"/>
            <color rgb="FF000000"/>
            <rFont val="Tahoma"/>
            <family val="2"/>
          </rPr>
          <t>Per saber els Km de distància es pot utilitzar la següent eina:
https://www.icao.int/environmental-protection/Carbonoffset/Pages/default.aspx
Per una simplificació, es pot utilitzar la distància per transport terrestre (cotxe) de Google Maps.</t>
        </r>
      </text>
    </comment>
    <comment ref="C23" authorId="0" shapeId="0" xr:uid="{1AB6DD8E-BFD3-4426-A05A-C06CDDDEDEE5}">
      <text>
        <r>
          <rPr>
            <sz val="11"/>
            <color rgb="FF000000"/>
            <rFont val="Tahoma"/>
            <family val="2"/>
          </rPr>
          <t>Vols des d'aeroport espanyol a aeroport europeu.</t>
        </r>
      </text>
    </comment>
    <comment ref="D23" authorId="0" shapeId="0" xr:uid="{AECABEFD-A34B-42F1-9888-08B1DDED65AF}">
      <text>
        <r>
          <rPr>
            <b/>
            <sz val="11"/>
            <color indexed="81"/>
            <rFont val="Tahoma"/>
            <family val="2"/>
          </rPr>
          <t xml:space="preserve">Nota:
</t>
        </r>
        <r>
          <rPr>
            <sz val="11"/>
            <color indexed="81"/>
            <rFont val="Tahoma"/>
            <family val="2"/>
          </rPr>
          <t xml:space="preserve">Per saber els Km de distància aèria es pot utilitzar la següent eina:
https://www.icao.int/environmental-protection/Carbonoffset/Pages/default.aspx
Per una simplificació, es pot utilitzar la distància per transport terrestre (cotxe) de Google Maps.
</t>
        </r>
      </text>
    </comment>
    <comment ref="C24" authorId="0" shapeId="0" xr:uid="{EC1A445D-C19D-463A-855E-DC98B517EF1A}">
      <text>
        <r>
          <rPr>
            <sz val="11"/>
            <color indexed="81"/>
            <rFont val="Tahoma"/>
            <family val="2"/>
          </rPr>
          <t>Vols des d'aeroport espanyol a aeroport NO europeu.</t>
        </r>
      </text>
    </comment>
    <comment ref="D24" authorId="0" shapeId="0" xr:uid="{81AD6298-5CDD-4D45-9D02-D958D7807C06}">
      <text>
        <r>
          <rPr>
            <b/>
            <sz val="11"/>
            <color indexed="81"/>
            <rFont val="Tahoma"/>
            <family val="2"/>
          </rPr>
          <t xml:space="preserve">Nota:
</t>
        </r>
        <r>
          <rPr>
            <sz val="11"/>
            <color indexed="81"/>
            <rFont val="Tahoma"/>
            <family val="2"/>
          </rPr>
          <t xml:space="preserve">
Per saber els Km de distància aèria es pot utilitzar la següent eina:
https://www.icao.int/environmental-protection/Carbonoffset/Pages/default.aspx
Per una simplificació, es pot utilitzar la distància per transport terrestre (cotxe) de Google Maps.</t>
        </r>
      </text>
    </comment>
    <comment ref="C25" authorId="0" shapeId="0" xr:uid="{B7132581-ECD7-4927-AF07-BB628A922DC6}">
      <text>
        <r>
          <rPr>
            <sz val="11"/>
            <color rgb="FF000000"/>
            <rFont val="Tahoma"/>
            <family val="2"/>
          </rPr>
          <t>Vols entre aeroports que no surten ni aterren a aeroports espanyols.</t>
        </r>
      </text>
    </comment>
    <comment ref="D25" authorId="0" shapeId="0" xr:uid="{0DFA99BE-DEFE-4995-9317-FF456EDA5B02}">
      <text>
        <r>
          <rPr>
            <b/>
            <sz val="11"/>
            <color indexed="81"/>
            <rFont val="Tahoma"/>
            <family val="2"/>
          </rPr>
          <t xml:space="preserve">Nota:
</t>
        </r>
        <r>
          <rPr>
            <sz val="11"/>
            <color indexed="81"/>
            <rFont val="Tahoma"/>
            <family val="2"/>
          </rPr>
          <t>Per saber els Km de distància es pots utilitzar la següent eina:
https://www.icao.int/environmental-protection/Carbonoffset/Pages/default.aspx
Per una simplificació, es pot utilitzar la distància per transport terrestre (cotxe) de Google Maps.</t>
        </r>
      </text>
    </comment>
    <comment ref="C30" authorId="0" shapeId="0" xr:uid="{A273CC1D-402F-4528-96DC-EF619967017D}">
      <text>
        <r>
          <rPr>
            <sz val="11"/>
            <color indexed="81"/>
            <rFont val="Tahoma"/>
            <family val="2"/>
          </rPr>
          <t>S'assimila a un factor d'ocupació de dues persones.</t>
        </r>
      </text>
    </comment>
    <comment ref="C31" authorId="0" shapeId="0" xr:uid="{11B08584-D36D-479E-8B43-AB6B01FC0AB0}">
      <text>
        <r>
          <rPr>
            <sz val="11"/>
            <color indexed="81"/>
            <rFont val="Tahoma"/>
            <family val="2"/>
          </rPr>
          <t>S'assimila a un factor d'ocupació de dues persones.</t>
        </r>
      </text>
    </comment>
    <comment ref="C32" authorId="0" shapeId="0" xr:uid="{A1C55E39-F1D9-4D51-AFDA-82CC407BFB33}">
      <text>
        <r>
          <rPr>
            <sz val="11"/>
            <color indexed="81"/>
            <rFont val="Tahoma"/>
            <family val="2"/>
          </rPr>
          <t>S'assimila a un factor d'ocupació de dues persones.</t>
        </r>
      </text>
    </comment>
    <comment ref="C33" authorId="0" shapeId="0" xr:uid="{B1CB7A6E-4FB6-4843-9FB7-2E48A61961C0}">
      <text>
        <r>
          <rPr>
            <sz val="11"/>
            <color indexed="81"/>
            <rFont val="Tahoma"/>
            <family val="2"/>
          </rPr>
          <t>S'assimila a un factor d'ocupació de dues persones.</t>
        </r>
      </text>
    </comment>
    <comment ref="C152" authorId="0" shapeId="0" xr:uid="{F2C03184-9B2D-4564-8F56-A3166BFDCFC5}">
      <text>
        <r>
          <rPr>
            <b/>
            <sz val="11"/>
            <color indexed="81"/>
            <rFont val="Tahoma"/>
            <family val="2"/>
          </rPr>
          <t>Centres especials de treball:</t>
        </r>
        <r>
          <rPr>
            <sz val="11"/>
            <color indexed="81"/>
            <rFont val="Tahoma"/>
            <family val="2"/>
          </rPr>
          <t xml:space="preserve"> empreses que asseguren un treball remunerat a les persones amb diversitat funcional i garanteixen la seva integració laboral. L'objectiu d'aquests centres és productiu, com el de qualsevol altra empresa, però la seva funció és social.
Més informació a: https://treball.gencat.cat/ca/ambits/insercio-laboral-rmi-i-discapacitat/discapacitat/CET/</t>
        </r>
      </text>
    </comment>
    <comment ref="C153" authorId="0" shapeId="0" xr:uid="{A62A63DB-96D4-42C2-A8AD-B396C4128AEC}">
      <text>
        <r>
          <rPr>
            <b/>
            <sz val="11"/>
            <color indexed="81"/>
            <rFont val="Tahoma"/>
            <family val="2"/>
          </rPr>
          <t>Empresa d'inserció</t>
        </r>
        <r>
          <rPr>
            <sz val="11"/>
            <color indexed="81"/>
            <rFont val="Tahoma"/>
            <family val="2"/>
          </rPr>
          <t>: empresa que porta a terme qualsevol activitat econòmica de producció de béns o de prestació de serveis. La seva finalitat primordial és la integració sociolaboral de persones en situació o greu risc d'exclusió social.
Més informació a: https://treball.gencat.cat/ca/ambits/insercio-laboral-rmi-i-discapacitat/empreses-insercio/</t>
        </r>
      </text>
    </comment>
    <comment ref="C159" authorId="0" shapeId="0" xr:uid="{3A431C7B-9E3C-404F-8519-7D7C968C3BC8}">
      <text>
        <r>
          <rPr>
            <b/>
            <sz val="11"/>
            <color indexed="81"/>
            <rFont val="Tahoma"/>
            <family val="2"/>
          </rPr>
          <t xml:space="preserve">Auditoria Retributiva: </t>
        </r>
        <r>
          <rPr>
            <sz val="11"/>
            <color indexed="81"/>
            <rFont val="Tahoma"/>
            <family val="2"/>
          </rPr>
          <t>procés de revisió i avaluació dels sistemes de compensació i retribució que s'utilitzen en una empresa o organització. L'objectiu és assegurar-se que els sistemes de remuneració i compensació estiguin adequadament dissenyats, implementats i administrats de manera justa i equitativa. L'auditoria pot incloure la revisió de polítiques de salari base, beneficis, incentius i altres formes de compensació, i també la identificació de possibles inequitats en l'estructura salarial de l'organització. Els resultats de l'auditoria es fan servir per recomanar millores en els sistemes de compensació i retribució, amb l'objectiu de garantir una remuneració justa i equitativa per a tots els empleats de l'organització.</t>
        </r>
      </text>
    </comment>
    <comment ref="C167" authorId="0" shapeId="0" xr:uid="{36F36C89-644D-4B53-A728-42FFD4EF6AE0}">
      <text>
        <r>
          <rPr>
            <sz val="11"/>
            <color rgb="FF000000"/>
            <rFont val="Tahoma"/>
            <family val="2"/>
          </rPr>
          <t xml:space="preserve">Una </t>
        </r>
        <r>
          <rPr>
            <b/>
            <sz val="11"/>
            <color rgb="FF000000"/>
            <rFont val="Tahoma"/>
            <family val="2"/>
          </rPr>
          <t xml:space="preserve">ràtio salarial </t>
        </r>
        <r>
          <rPr>
            <sz val="11"/>
            <color rgb="FF000000"/>
            <rFont val="Tahoma"/>
            <family val="2"/>
          </rPr>
          <t>d'1:6 vol dir que les persones que cobren més, cobren com a màxim 6 cops per sobre de la persona que cobra menys. En una empresa on hi ha una ràtio 1:1 vol dir que tothom cobra el mateix.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Bajet Mestre, Cristina</author>
  </authors>
  <commentList>
    <comment ref="J35" authorId="0" shapeId="0" xr:uid="{5DE25843-011F-42B5-836D-8D8DF07DFE06}">
      <text>
        <r>
          <rPr>
            <sz val="11"/>
            <color rgb="FF000000"/>
            <rFont val="Tahoma"/>
            <family val="2"/>
          </rPr>
          <t>Vols entre aeroports espanyols</t>
        </r>
        <r>
          <rPr>
            <b/>
            <sz val="11"/>
            <color rgb="FF000000"/>
            <rFont val="Tahoma"/>
            <family val="2"/>
          </rPr>
          <t xml:space="preserve">
</t>
        </r>
        <r>
          <rPr>
            <sz val="11"/>
            <color rgb="FF000000"/>
            <rFont val="Tahoma"/>
            <family val="2"/>
          </rPr>
          <t xml:space="preserve">
</t>
        </r>
      </text>
    </comment>
    <comment ref="J36" authorId="0" shapeId="0" xr:uid="{905C3210-9520-45B7-8756-75832CEEA1FF}">
      <text>
        <r>
          <rPr>
            <sz val="11"/>
            <color rgb="FF000000"/>
            <rFont val="Tahoma"/>
            <family val="2"/>
          </rPr>
          <t>Vols des d'aeroport espanyol a aeroport europeu</t>
        </r>
      </text>
    </comment>
    <comment ref="J37" authorId="0" shapeId="0" xr:uid="{1B3B627E-17B3-4183-9E39-83A9EE439925}">
      <text>
        <r>
          <rPr>
            <sz val="11"/>
            <color indexed="81"/>
            <rFont val="Tahoma"/>
            <family val="2"/>
          </rPr>
          <t>Vols des d'aeroport espanyol a aeroport NO europeu</t>
        </r>
      </text>
    </comment>
    <comment ref="J38" authorId="0" shapeId="0" xr:uid="{FE6C1560-457D-42EA-AA56-78EB75082A5F}">
      <text>
        <r>
          <rPr>
            <sz val="11"/>
            <color rgb="FF000000"/>
            <rFont val="Tahoma"/>
            <family val="2"/>
          </rPr>
          <t>Vols entre aeroports que no surten ni aterren a aeroports espanyols</t>
        </r>
      </text>
    </comment>
    <comment ref="J43" authorId="0" shapeId="0" xr:uid="{E6FBB6C4-6779-482B-A18A-660E30800989}">
      <text>
        <r>
          <rPr>
            <sz val="11"/>
            <color indexed="81"/>
            <rFont val="Tahoma"/>
            <family val="2"/>
          </rPr>
          <t>S'assimila a un factor d'ocupació de dues persones</t>
        </r>
      </text>
    </comment>
    <comment ref="J44" authorId="0" shapeId="0" xr:uid="{88E26842-0C71-4337-B4ED-CA941966D575}">
      <text>
        <r>
          <rPr>
            <sz val="11"/>
            <color indexed="81"/>
            <rFont val="Tahoma"/>
            <family val="2"/>
          </rPr>
          <t>S'assimila a un factor d'ocupació de dues persones</t>
        </r>
      </text>
    </comment>
    <comment ref="J45" authorId="0" shapeId="0" xr:uid="{82D83C19-441B-4F31-AB44-D4981799064F}">
      <text>
        <r>
          <rPr>
            <sz val="11"/>
            <color indexed="81"/>
            <rFont val="Tahoma"/>
            <family val="2"/>
          </rPr>
          <t>S'assimila a un factor d'ocupació de dues persones</t>
        </r>
      </text>
    </comment>
    <comment ref="J46" authorId="0" shapeId="0" xr:uid="{D7B936F6-0082-4F95-A6A1-96A4C87BB972}">
      <text>
        <r>
          <rPr>
            <sz val="11"/>
            <color indexed="81"/>
            <rFont val="Tahoma"/>
            <family val="2"/>
          </rPr>
          <t>S'assimila a un factor d'ocupació de dues persones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Bajet Mestre, Cristina</author>
  </authors>
  <commentList>
    <comment ref="B22" authorId="0" shapeId="0" xr:uid="{CD36AE29-27BA-44EA-A503-303BF8DC1105}">
      <text>
        <r>
          <rPr>
            <sz val="11"/>
            <color rgb="FF000000"/>
            <rFont val="Tahoma"/>
            <family val="2"/>
          </rPr>
          <t>En properes versions està previst incloure altres mitjans/tipus de transport.</t>
        </r>
      </text>
    </comment>
    <comment ref="C31" authorId="0" shapeId="0" xr:uid="{A8DCA5F8-D25B-4C4C-B808-D820267AF89C}">
      <text>
        <r>
          <rPr>
            <sz val="11"/>
            <color indexed="81"/>
            <rFont val="Tahoma"/>
            <family val="2"/>
          </rPr>
          <t>Per veure si l'electricitat està acreditada, es pot anar a:
https://gdo.cnmc.es/CNE/informePdfPorCUPS.do
Tingues a mà el CUPS (que pots trobar a la teva factura de l'electricitat).</t>
        </r>
      </text>
    </comment>
    <comment ref="C94" authorId="0" shapeId="0" xr:uid="{A8369074-5875-488C-8DBB-2BFA7C3EA41E}">
      <text>
        <r>
          <rPr>
            <b/>
            <sz val="11"/>
            <color indexed="81"/>
            <rFont val="Tahoma"/>
            <family val="2"/>
          </rPr>
          <t>Centres especials de treball:</t>
        </r>
        <r>
          <rPr>
            <sz val="11"/>
            <color indexed="81"/>
            <rFont val="Tahoma"/>
            <family val="2"/>
          </rPr>
          <t xml:space="preserve"> empreses que asseguren un treball remunerat a les persones amb diversitat funcional i garanteixen la seva integració laboral. L'objectiu d'aquests centres és productiu, com el de qualsevol altra empresa, però la seva funció és social.
Més informació a: https://treball.gencat.cat/ca/ambits/insercio-laboral-rmi-i-discapacitat/discapacitat/CET/</t>
        </r>
      </text>
    </comment>
    <comment ref="C95" authorId="0" shapeId="0" xr:uid="{4FC6D1D7-C040-4029-BD0A-DA9D701F4BB6}">
      <text>
        <r>
          <rPr>
            <b/>
            <sz val="11"/>
            <color indexed="81"/>
            <rFont val="Tahoma"/>
            <family val="2"/>
          </rPr>
          <t>Empresa d'inserció</t>
        </r>
        <r>
          <rPr>
            <sz val="11"/>
            <color indexed="81"/>
            <rFont val="Tahoma"/>
            <family val="2"/>
          </rPr>
          <t>: empresa que porta a terme qualsevol activitat econòmica de producció de béns o de prestació de serveis. La seva finalitat primordial és la integració sociolaboral de persones en situació o greu risc d'exclusió social.
Més informació a: https://treball.gencat.cat/ca/ambits/insercio-laboral-rmi-i-discapacitat/empreses-insercio/</t>
        </r>
      </text>
    </comment>
    <comment ref="C101" authorId="0" shapeId="0" xr:uid="{420592F6-5B11-4B02-A704-0B8FED88263A}">
      <text>
        <r>
          <rPr>
            <b/>
            <sz val="11"/>
            <color indexed="81"/>
            <rFont val="Tahoma"/>
            <family val="2"/>
          </rPr>
          <t xml:space="preserve">Auditoria Retributiva: </t>
        </r>
        <r>
          <rPr>
            <sz val="11"/>
            <color indexed="81"/>
            <rFont val="Tahoma"/>
            <family val="2"/>
          </rPr>
          <t>procés de revisió i avaluació dels sistemes de compensació i retribució que s'utilitzen en una empresa o organització. L'objectiu és assegurar-se que els sistemes de remuneració i compensació estiguin adequadament dissenyats, implementats i administrats de manera justa i equitativa. L'auditoria pot incloure la revisió de polítiques de salari base, beneficis, incentius i altres formes de compensació, i també la identificació de possibles inequitats en l'estructura salarial de l'organització. Els resultats de l'auditoria es fan servir per recomanar millores en els sistemes de compensació i retribució, amb l'objectiu de garantir una remuneració justa i equitativa per a tots els empleats de l'organització.</t>
        </r>
      </text>
    </comment>
    <comment ref="C109" authorId="0" shapeId="0" xr:uid="{D7152D86-1A50-45D4-A4D4-EAF3C0FC129E}">
      <text>
        <r>
          <rPr>
            <sz val="11"/>
            <color rgb="FF000000"/>
            <rFont val="Tahoma"/>
            <family val="2"/>
          </rPr>
          <t xml:space="preserve">Una </t>
        </r>
        <r>
          <rPr>
            <b/>
            <sz val="11"/>
            <color rgb="FF000000"/>
            <rFont val="Tahoma"/>
            <family val="2"/>
          </rPr>
          <t xml:space="preserve">ràtio salarial </t>
        </r>
        <r>
          <rPr>
            <sz val="11"/>
            <color rgb="FF000000"/>
            <rFont val="Tahoma"/>
            <family val="2"/>
          </rPr>
          <t>d'1:6 vol dir que les persones que cobren més, cobren com a màxim 6 cops per sobre de la persona que cobra menys. En una empresa on hi ha una ràtio 1:1 vol dir que tothom cobra el mateix.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Bajet Mestre, Cristina</author>
  </authors>
  <commentList>
    <comment ref="B23" authorId="0" shapeId="0" xr:uid="{C9AC9721-A768-4D99-A102-FD356DFE74BF}">
      <text>
        <r>
          <rPr>
            <sz val="11"/>
            <color rgb="FF000000"/>
            <rFont val="Tahoma"/>
            <family val="2"/>
          </rPr>
          <t>En properes versions està previst incloure altres mitjans/tipus de transport.</t>
        </r>
      </text>
    </comment>
    <comment ref="C105" authorId="0" shapeId="0" xr:uid="{0A4CDE32-DEAA-4AED-979E-2CB95DFEA93D}">
      <text>
        <r>
          <rPr>
            <b/>
            <sz val="11"/>
            <color indexed="81"/>
            <rFont val="Tahoma"/>
            <family val="2"/>
          </rPr>
          <t>Centres especials de treball:</t>
        </r>
        <r>
          <rPr>
            <sz val="11"/>
            <color indexed="81"/>
            <rFont val="Tahoma"/>
            <family val="2"/>
          </rPr>
          <t xml:space="preserve"> empreses que asseguren un treball remunerat a les persones amb diversitat funcional i garanteixen la seva integració laboral. L'objectiu d'aquests centres és productiu, com el de qualsevol altra empresa, però la seva funció és social.
Més informació a: https://treball.gencat.cat/ca/ambits/insercio-laboral-rmi-i-discapacitat/discapacitat/CET/</t>
        </r>
      </text>
    </comment>
    <comment ref="C106" authorId="0" shapeId="0" xr:uid="{B5F25A18-B39E-4B13-ACC6-7BE04AC9F87B}">
      <text>
        <r>
          <rPr>
            <b/>
            <sz val="11"/>
            <color indexed="81"/>
            <rFont val="Tahoma"/>
            <family val="2"/>
          </rPr>
          <t>Empresa d'inserció</t>
        </r>
        <r>
          <rPr>
            <sz val="11"/>
            <color indexed="81"/>
            <rFont val="Tahoma"/>
            <family val="2"/>
          </rPr>
          <t>: empresa que porta a terme qualsevol activitat econòmica de producció de béns o de prestació de serveis. La seva finalitat primordial és la integració sociolaboral de persones en situació o greu risc d'exclusió social.
Més informació a: https://treball.gencat.cat/ca/ambits/insercio-laboral-rmi-i-discapacitat/empreses-insercio/</t>
        </r>
      </text>
    </comment>
    <comment ref="C112" authorId="0" shapeId="0" xr:uid="{2CC40FE7-A314-4B23-B306-0A63E30B73D1}">
      <text>
        <r>
          <rPr>
            <b/>
            <sz val="11"/>
            <color indexed="81"/>
            <rFont val="Tahoma"/>
            <family val="2"/>
          </rPr>
          <t xml:space="preserve">Auditoria Retributiva: </t>
        </r>
        <r>
          <rPr>
            <sz val="11"/>
            <color indexed="81"/>
            <rFont val="Tahoma"/>
            <family val="2"/>
          </rPr>
          <t>procés de revisió i avaluació dels sistemes de compensació i retribució que s'utilitzen en una empresa o organització. L'objectiu és assegurar-se que els sistemes de remuneració i compensació estiguin adequadament dissenyats, implementats i administrats de manera justa i equitativa. L'auditoria pot incloure la revisió de polítiques de salari base, beneficis, incentius i altres formes de compensació, i també la identificació de possibles inequitats en l'estructura salarial de l'organització. Els resultats de l'auditoria es fan servir per recomanar millores en els sistemes de compensació i retribució, amb l'objectiu de garantir una remuneració justa i equitativa per a tots els empleats de l'organització.</t>
        </r>
      </text>
    </comment>
    <comment ref="C120" authorId="0" shapeId="0" xr:uid="{3E4EA6F2-F15C-4DEE-9350-D832F9667AFA}">
      <text>
        <r>
          <rPr>
            <sz val="11"/>
            <color rgb="FF000000"/>
            <rFont val="Tahoma"/>
            <family val="2"/>
          </rPr>
          <t xml:space="preserve">Una </t>
        </r>
        <r>
          <rPr>
            <b/>
            <sz val="11"/>
            <color rgb="FF000000"/>
            <rFont val="Tahoma"/>
            <family val="2"/>
          </rPr>
          <t xml:space="preserve">ràtio salarial </t>
        </r>
        <r>
          <rPr>
            <sz val="11"/>
            <color rgb="FF000000"/>
            <rFont val="Tahoma"/>
            <family val="2"/>
          </rPr>
          <t>d'1:6 vol dir que les persones que cobren més, cobren com a màxim 6 cops per sobre de la persona que cobra menys. En una empresa on hi ha una ràtio 1:1 vol dir que tothom cobra el mateix.</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Bajet Mestre, Cristina</author>
  </authors>
  <commentList>
    <comment ref="B21" authorId="0" shapeId="0" xr:uid="{4FA081EB-83BD-437C-8A9A-BBF1DA4B8B92}">
      <text>
        <r>
          <rPr>
            <sz val="11"/>
            <color rgb="FF000000"/>
            <rFont val="Tahoma"/>
            <family val="2"/>
          </rPr>
          <t>En properes versions està previst incloure altres mitjans/tipus de transport.</t>
        </r>
      </text>
    </comment>
    <comment ref="C83" authorId="0" shapeId="0" xr:uid="{9E3278FE-FAC8-4A57-876B-5273E5E64AFC}">
      <text>
        <r>
          <rPr>
            <b/>
            <sz val="11"/>
            <color indexed="81"/>
            <rFont val="Tahoma"/>
            <family val="2"/>
          </rPr>
          <t>Centres especials de treball:</t>
        </r>
        <r>
          <rPr>
            <sz val="11"/>
            <color indexed="81"/>
            <rFont val="Tahoma"/>
            <family val="2"/>
          </rPr>
          <t xml:space="preserve"> empreses que asseguren un treball remunerat a les persones amb diversitat funcional i garanteixen la seva integració laboral. L'objectiu d'aquests centres és productiu, com el de qualsevol altra empresa, però la seva funció és social.
Més informació a: https://treball.gencat.cat/ca/ambits/insercio-laboral-rmi-i-discapacitat/discapacitat/CET/</t>
        </r>
      </text>
    </comment>
    <comment ref="C84" authorId="0" shapeId="0" xr:uid="{546E5071-0FE3-4C4C-A946-B7BBA65BA898}">
      <text>
        <r>
          <rPr>
            <b/>
            <sz val="11"/>
            <color indexed="81"/>
            <rFont val="Tahoma"/>
            <family val="2"/>
          </rPr>
          <t>Empresa d'inserció</t>
        </r>
        <r>
          <rPr>
            <sz val="11"/>
            <color indexed="81"/>
            <rFont val="Tahoma"/>
            <family val="2"/>
          </rPr>
          <t>: empresa que porta a terme qualsevol activitat econòmica de producció de béns o de prestació de serveis. La seva finalitat primordial és la integració sociolaboral de persones en situació o greu risc d'exclusió social.
Més informació a: https://treball.gencat.cat/ca/ambits/insercio-laboral-rmi-i-discapacitat/empreses-insercio/</t>
        </r>
      </text>
    </comment>
    <comment ref="C90" authorId="0" shapeId="0" xr:uid="{07D543C1-0A97-4196-93FB-DCAD4B9F4506}">
      <text>
        <r>
          <rPr>
            <b/>
            <sz val="11"/>
            <color indexed="81"/>
            <rFont val="Tahoma"/>
            <family val="2"/>
          </rPr>
          <t xml:space="preserve">Auditoria Retributiva: </t>
        </r>
        <r>
          <rPr>
            <sz val="11"/>
            <color indexed="81"/>
            <rFont val="Tahoma"/>
            <family val="2"/>
          </rPr>
          <t>procés de revisió i avaluació dels sistemes de compensació i retribució que s'utilitzen en una empresa o organització. L'objectiu és assegurar-se que els sistemes de remuneració i compensació estiguin adequadament dissenyats, implementats i administrats de manera justa i equitativa. L'auditoria pot incloure la revisió de polítiques de salari base, beneficis, incentius i altres formes de compensació, i també la identificació de possibles inequitats en l'estructura salarial de l'organització. Els resultats de l'auditoria es fan servir per recomanar millores en els sistemes de compensació i retribució, amb l'objectiu de garantir una remuneració justa i equitativa per a tots els empleats de l'organització.</t>
        </r>
      </text>
    </comment>
    <comment ref="C98" authorId="0" shapeId="0" xr:uid="{C2BDC054-9E78-4C71-9372-DFDD870E07A0}">
      <text>
        <r>
          <rPr>
            <sz val="11"/>
            <color rgb="FF000000"/>
            <rFont val="Tahoma"/>
            <family val="2"/>
          </rPr>
          <t xml:space="preserve">Una </t>
        </r>
        <r>
          <rPr>
            <b/>
            <sz val="11"/>
            <color rgb="FF000000"/>
            <rFont val="Tahoma"/>
            <family val="2"/>
          </rPr>
          <t xml:space="preserve">ràtio salarial </t>
        </r>
        <r>
          <rPr>
            <sz val="11"/>
            <color rgb="FF000000"/>
            <rFont val="Tahoma"/>
            <family val="2"/>
          </rPr>
          <t>d'1:6 vol dir que les persones que cobren més, cobren com a màxim 6 cops per sobre de la persona que cobra menys. En una empresa on hi ha una ràtio 1:1 vol dir que tothom cobra el mateix.</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Bajet Mestre, Cristina</author>
  </authors>
  <commentList>
    <comment ref="C73" authorId="0" shapeId="0" xr:uid="{0F15D13A-5EDA-4B58-B1DF-AC8961EE61BD}">
      <text>
        <r>
          <rPr>
            <b/>
            <sz val="11"/>
            <color indexed="81"/>
            <rFont val="Tahoma"/>
            <family val="2"/>
          </rPr>
          <t>Centres especials de treball:</t>
        </r>
        <r>
          <rPr>
            <sz val="11"/>
            <color indexed="81"/>
            <rFont val="Tahoma"/>
            <family val="2"/>
          </rPr>
          <t xml:space="preserve"> empreses que asseguren un treball remunerat a les persones amb diversitat funcional i garanteixen la seva integració laboral. L'objectiu d'aquests centres és productiu, com el de qualsevol altra empresa, però la seva funció és social.
Més informació a: https://treball.gencat.cat/ca/ambits/insercio-laboral-rmi-i-discapacitat/discapacitat/CET/</t>
        </r>
      </text>
    </comment>
    <comment ref="C74" authorId="0" shapeId="0" xr:uid="{BCE6D6F2-8040-4E39-A873-DB3394ADB4F4}">
      <text>
        <r>
          <rPr>
            <b/>
            <sz val="11"/>
            <color indexed="81"/>
            <rFont val="Tahoma"/>
            <family val="2"/>
          </rPr>
          <t>Empresa d'inserció</t>
        </r>
        <r>
          <rPr>
            <sz val="11"/>
            <color indexed="81"/>
            <rFont val="Tahoma"/>
            <family val="2"/>
          </rPr>
          <t>: empresa que porta a terme qualsevol activitat econòmica de producció de béns o de prestació de serveis. La seva finalitat primordial és la integració sociolaboral de persones en situació o greu risc d'exclusió social.
Més informació a: https://treball.gencat.cat/ca/ambits/insercio-laboral-rmi-i-discapacitat/empreses-insercio/</t>
        </r>
      </text>
    </comment>
    <comment ref="C80" authorId="0" shapeId="0" xr:uid="{5068545A-7495-4BD7-B81B-3F8A31D51FF1}">
      <text>
        <r>
          <rPr>
            <b/>
            <sz val="11"/>
            <color indexed="81"/>
            <rFont val="Tahoma"/>
            <family val="2"/>
          </rPr>
          <t xml:space="preserve">Auditoria Retributiva: </t>
        </r>
        <r>
          <rPr>
            <sz val="11"/>
            <color indexed="81"/>
            <rFont val="Tahoma"/>
            <family val="2"/>
          </rPr>
          <t>procés de revisió i avaluació dels sistemes de compensació i retribució que s'utilitzen en una empresa o organització. L'objectiu és assegurar-se que els sistemes de remuneració i compensació estiguin adequadament dissenyats, implementats i administrats de manera justa i equitativa. L'auditoria pot incloure la revisió de polítiques de salari base, beneficis, incentius i altres formes de compensació, i també la identificació de possibles inequitats en l'estructura salarial de l'organització. Els resultats de l'auditoria es fan servir per recomanar millores en els sistemes de compensació i retribució, amb l'objectiu de garantir una remuneració justa i equitativa per a tots els empleats de l'organització.</t>
        </r>
      </text>
    </comment>
    <comment ref="C88" authorId="0" shapeId="0" xr:uid="{6ED2F959-9772-4CD2-8FEC-BFEB748988A8}">
      <text>
        <r>
          <rPr>
            <sz val="11"/>
            <color rgb="FF000000"/>
            <rFont val="Tahoma"/>
            <family val="2"/>
          </rPr>
          <t xml:space="preserve">Una </t>
        </r>
        <r>
          <rPr>
            <b/>
            <sz val="11"/>
            <color rgb="FF000000"/>
            <rFont val="Tahoma"/>
            <family val="2"/>
          </rPr>
          <t xml:space="preserve">ràtio salarial </t>
        </r>
        <r>
          <rPr>
            <sz val="11"/>
            <color rgb="FF000000"/>
            <rFont val="Tahoma"/>
            <family val="2"/>
          </rPr>
          <t>d'1:6 vol dir que les persones que cobren més, cobren com a màxim 6 cops per sobre de la persona que cobra menys. En una empresa on hi ha una ràtio 1:1 vol dir que tothom cobra el mateix.</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Bajet Mestre, Cristina</author>
  </authors>
  <commentList>
    <comment ref="C20" authorId="0" shapeId="0" xr:uid="{4930E820-14E6-4C91-87EC-503010202DD0}">
      <text>
        <r>
          <rPr>
            <sz val="11"/>
            <color rgb="FF000000"/>
            <rFont val="Tahoma"/>
            <family val="2"/>
          </rPr>
          <t>Vols entre aeroports espanyols.</t>
        </r>
        <r>
          <rPr>
            <b/>
            <sz val="11"/>
            <color rgb="FF000000"/>
            <rFont val="Tahoma"/>
            <family val="2"/>
          </rPr>
          <t xml:space="preserve">
</t>
        </r>
        <r>
          <rPr>
            <sz val="11"/>
            <color rgb="FF000000"/>
            <rFont val="Tahoma"/>
            <family val="2"/>
          </rPr>
          <t xml:space="preserve">
</t>
        </r>
      </text>
    </comment>
    <comment ref="D20" authorId="0" shapeId="0" xr:uid="{BA0E1159-10D0-4B59-A5F7-6427EA008B04}">
      <text>
        <r>
          <rPr>
            <b/>
            <sz val="11"/>
            <color rgb="FF000000"/>
            <rFont val="Tahoma"/>
            <family val="2"/>
          </rPr>
          <t xml:space="preserve">Nota:
</t>
        </r>
        <r>
          <rPr>
            <sz val="11"/>
            <color rgb="FF000000"/>
            <rFont val="Tahoma"/>
            <family val="2"/>
          </rPr>
          <t>Per saber els Km de distància es pot utilitzar la següent eina:
https://www.icao.int/environmental-protection/Carbonoffset/Pages/default.aspx
Per una simplificació, es pot utilitzar la distància per transport terrestre (cotxe) de Google Maps.</t>
        </r>
      </text>
    </comment>
    <comment ref="C21" authorId="0" shapeId="0" xr:uid="{06369481-28F5-49F9-A05F-D639864E1900}">
      <text>
        <r>
          <rPr>
            <sz val="11"/>
            <color rgb="FF000000"/>
            <rFont val="Tahoma"/>
            <family val="2"/>
          </rPr>
          <t>Vols des d'aeroport espanyol a aeroport europeu.</t>
        </r>
      </text>
    </comment>
    <comment ref="D21" authorId="0" shapeId="0" xr:uid="{D21F5378-DE30-4A9C-AAF6-7FE246653B00}">
      <text>
        <r>
          <rPr>
            <b/>
            <sz val="11"/>
            <color indexed="81"/>
            <rFont val="Tahoma"/>
            <family val="2"/>
          </rPr>
          <t xml:space="preserve">Nota:
</t>
        </r>
        <r>
          <rPr>
            <sz val="11"/>
            <color indexed="81"/>
            <rFont val="Tahoma"/>
            <family val="2"/>
          </rPr>
          <t xml:space="preserve">Per saber els Km de distància aèria es pot utilitzar la següent eina:
https://www.icao.int/environmental-protection/Carbonoffset/Pages/default.aspx
Per una simplificació, es pot utilitzar la distància per transport terrestre (cotxe) de Google Maps.
</t>
        </r>
      </text>
    </comment>
    <comment ref="C22" authorId="0" shapeId="0" xr:uid="{C3422139-A9D8-4D29-806D-153641BCBB1A}">
      <text>
        <r>
          <rPr>
            <sz val="11"/>
            <color indexed="81"/>
            <rFont val="Tahoma"/>
            <family val="2"/>
          </rPr>
          <t>Vols des d'aeroport espanyol a aeroport NO europeu.</t>
        </r>
      </text>
    </comment>
    <comment ref="D22" authorId="0" shapeId="0" xr:uid="{F2B3E161-4C1A-45CF-B28D-A25E827660CD}">
      <text>
        <r>
          <rPr>
            <b/>
            <sz val="11"/>
            <color indexed="81"/>
            <rFont val="Tahoma"/>
            <family val="2"/>
          </rPr>
          <t xml:space="preserve">Nota:
</t>
        </r>
        <r>
          <rPr>
            <sz val="11"/>
            <color indexed="81"/>
            <rFont val="Tahoma"/>
            <family val="2"/>
          </rPr>
          <t xml:space="preserve">
Per saber els Km de distància aèria es pot utilitzar la següent eina:
https://www.icao.int/environmental-protection/Carbonoffset/Pages/default.aspx
Per una simplificació, es pot utilitzar la distància per transport terrestre (cotxe) de Google Maps.</t>
        </r>
      </text>
    </comment>
    <comment ref="C23" authorId="0" shapeId="0" xr:uid="{2BC47AB3-B5CC-471D-8FB2-7617456E41DC}">
      <text>
        <r>
          <rPr>
            <sz val="11"/>
            <color rgb="FF000000"/>
            <rFont val="Tahoma"/>
            <family val="2"/>
          </rPr>
          <t>Vols entre aeroports que no surten ni aterren a aeroports espanyols.</t>
        </r>
      </text>
    </comment>
    <comment ref="D23" authorId="0" shapeId="0" xr:uid="{31D8BFCF-0E57-4622-B9ED-7411B30A6FAB}">
      <text>
        <r>
          <rPr>
            <b/>
            <sz val="11"/>
            <color indexed="81"/>
            <rFont val="Tahoma"/>
            <family val="2"/>
          </rPr>
          <t xml:space="preserve">Nota:
</t>
        </r>
        <r>
          <rPr>
            <sz val="11"/>
            <color indexed="81"/>
            <rFont val="Tahoma"/>
            <family val="2"/>
          </rPr>
          <t>Per saber els Km de distància es pots utilitzar la següent eina:
https://www.icao.int/environmental-protection/Carbonoffset/Pages/default.aspx
Per una simplificació, es pot utilitzar la distància per transport terrestre (cotxe) de Google Maps.</t>
        </r>
      </text>
    </comment>
    <comment ref="C28" authorId="0" shapeId="0" xr:uid="{0B94E355-0FF4-46A1-910F-8213481021B2}">
      <text>
        <r>
          <rPr>
            <sz val="11"/>
            <color indexed="81"/>
            <rFont val="Tahoma"/>
            <family val="2"/>
          </rPr>
          <t>S'assimila a un factor d'ocupació de dues persones.</t>
        </r>
      </text>
    </comment>
    <comment ref="C29" authorId="0" shapeId="0" xr:uid="{FD8F7D93-49D9-4825-B525-06BEDFD33AF2}">
      <text>
        <r>
          <rPr>
            <sz val="11"/>
            <color indexed="81"/>
            <rFont val="Tahoma"/>
            <family val="2"/>
          </rPr>
          <t>S'assimila a un factor d'ocupació de dues persones.</t>
        </r>
      </text>
    </comment>
    <comment ref="C30" authorId="0" shapeId="0" xr:uid="{CD8E977B-EFA3-415E-8529-E111F06A4965}">
      <text>
        <r>
          <rPr>
            <sz val="11"/>
            <color indexed="81"/>
            <rFont val="Tahoma"/>
            <family val="2"/>
          </rPr>
          <t>S'assimila a un factor d'ocupació de dues persones.</t>
        </r>
      </text>
    </comment>
    <comment ref="C31" authorId="0" shapeId="0" xr:uid="{1AFFD9E1-1447-4D96-8EA9-9A34E5EF9414}">
      <text>
        <r>
          <rPr>
            <sz val="11"/>
            <color indexed="81"/>
            <rFont val="Tahoma"/>
            <family val="2"/>
          </rPr>
          <t>S'assimila a un factor d'ocupació de dues persones.</t>
        </r>
      </text>
    </comment>
    <comment ref="C98" authorId="0" shapeId="0" xr:uid="{7566E24B-F1C4-432B-9589-295766614273}">
      <text>
        <r>
          <rPr>
            <b/>
            <sz val="11"/>
            <color indexed="81"/>
            <rFont val="Tahoma"/>
            <family val="2"/>
          </rPr>
          <t>Centres especials de treball:</t>
        </r>
        <r>
          <rPr>
            <sz val="11"/>
            <color indexed="81"/>
            <rFont val="Tahoma"/>
            <family val="2"/>
          </rPr>
          <t xml:space="preserve"> empreses que asseguren un treball remunerat a les persones amb diversitat funcional i garanteixen la seva integració laboral. L'objectiu d'aquests centres és productiu, com el de qualsevol altra empresa, però la seva funció és social.
Més informació a: https://treball.gencat.cat/ca/ambits/insercio-laboral-rmi-i-discapacitat/discapacitat/CET/</t>
        </r>
      </text>
    </comment>
    <comment ref="C99" authorId="0" shapeId="0" xr:uid="{B355F27D-D9F1-451C-AE16-7A4CB49E8A46}">
      <text>
        <r>
          <rPr>
            <b/>
            <sz val="11"/>
            <color indexed="81"/>
            <rFont val="Tahoma"/>
            <family val="2"/>
          </rPr>
          <t>Empresa d'inserció</t>
        </r>
        <r>
          <rPr>
            <sz val="11"/>
            <color indexed="81"/>
            <rFont val="Tahoma"/>
            <family val="2"/>
          </rPr>
          <t>: empresa que porta a terme qualsevol activitat econòmica de producció de béns o de prestació de serveis. La seva finalitat primordial és la integració sociolaboral de persones en situació o greu risc d'exclusió social.
Més informació a: https://treball.gencat.cat/ca/ambits/insercio-laboral-rmi-i-discapacitat/empreses-insercio/</t>
        </r>
      </text>
    </comment>
    <comment ref="C105" authorId="0" shapeId="0" xr:uid="{00DBB3BC-5330-4D94-992A-0F57B1197748}">
      <text>
        <r>
          <rPr>
            <b/>
            <sz val="11"/>
            <color indexed="81"/>
            <rFont val="Tahoma"/>
            <family val="2"/>
          </rPr>
          <t xml:space="preserve">Auditoria Retributiva: </t>
        </r>
        <r>
          <rPr>
            <sz val="11"/>
            <color indexed="81"/>
            <rFont val="Tahoma"/>
            <family val="2"/>
          </rPr>
          <t>procés de revisió i avaluació dels sistemes de compensació i retribució que s'utilitzen en una empresa o organització. L'objectiu és assegurar-se que els sistemes de remuneració i compensació estiguin adequadament dissenyats, implementats i administrats de manera justa i equitativa. L'auditoria pot incloure la revisió de polítiques de salari base, beneficis, incentius i altres formes de compensació, i també la identificació de possibles inequitats en l'estructura salarial de l'organització. Els resultats de l'auditoria es fan servir per recomanar millores en els sistemes de compensació i retribució, amb l'objectiu de garantir una remuneració justa i equitativa per a tots els empleats de l'organització.</t>
        </r>
      </text>
    </comment>
    <comment ref="C113" authorId="0" shapeId="0" xr:uid="{86F6C1AD-3D2C-45F7-AD17-82AF051D3B09}">
      <text>
        <r>
          <rPr>
            <sz val="11"/>
            <color rgb="FF000000"/>
            <rFont val="Tahoma"/>
            <family val="2"/>
          </rPr>
          <t xml:space="preserve">Una </t>
        </r>
        <r>
          <rPr>
            <b/>
            <sz val="11"/>
            <color rgb="FF000000"/>
            <rFont val="Tahoma"/>
            <family val="2"/>
          </rPr>
          <t xml:space="preserve">ràtio salarial </t>
        </r>
        <r>
          <rPr>
            <sz val="11"/>
            <color rgb="FF000000"/>
            <rFont val="Tahoma"/>
            <family val="2"/>
          </rPr>
          <t>d'1:6 vol dir que les persones que cobren més, cobren com a màxim 6 cops per sobre de la persona que cobra menys. En una empresa on hi ha una ràtio 1:1 vol dir que tothom cobra el mateix.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Bajet Mestre, Cristina</author>
  </authors>
  <commentList>
    <comment ref="B155" authorId="0" shapeId="0" xr:uid="{B4BE0624-608A-47BC-A439-40F68DBAC8E0}">
      <text>
        <r>
          <rPr>
            <sz val="11"/>
            <color indexed="81"/>
            <rFont val="Tahoma"/>
            <family val="2"/>
          </rPr>
          <t>Una ràtio salarial d'1:6 vol dir que les persones que cobren més, cobren com a màxim 6 vegades més que la persona que cobra menys. En una empresa on hi ha una ràtio 1:1 vol dir que tothom cobra el mateix.</t>
        </r>
      </text>
    </comment>
  </commentList>
</comments>
</file>

<file path=xl/sharedStrings.xml><?xml version="1.0" encoding="utf-8"?>
<sst xmlns="http://schemas.openxmlformats.org/spreadsheetml/2006/main" count="6088" uniqueCount="538">
  <si>
    <t>Introducció: Càlcul de la sostenibilitat de l'esdeveniment</t>
  </si>
  <si>
    <t>Índex</t>
  </si>
  <si>
    <t>Descripció de l'eina</t>
  </si>
  <si>
    <t>Com funciona l'eina?</t>
  </si>
  <si>
    <t>Navegació</t>
  </si>
  <si>
    <t>Càlcul de la sostenibilitat de l'esdeveniment.</t>
  </si>
  <si>
    <t>Info.</t>
  </si>
  <si>
    <t>Els factors d'emissió són els disponibles a data 23/05/2023.</t>
  </si>
  <si>
    <t>Nota</t>
  </si>
  <si>
    <t>Entrada de dades</t>
  </si>
  <si>
    <t>Capítol 1. Sostenibilitat ambiental: canvi climàtic - càlcul de la petjada de carboni de l'esdeveniment</t>
  </si>
  <si>
    <t>1.1. Mobilitat</t>
  </si>
  <si>
    <t>1.2. Energia a les instal·lacions (lloc on se celebra l'esdeveniment i pernoctacions)</t>
  </si>
  <si>
    <t>1.3. Materials</t>
  </si>
  <si>
    <t>1.4. Alimentació</t>
  </si>
  <si>
    <t>Capítol 2. Sostenibilitat social</t>
  </si>
  <si>
    <t>2.1. Igualtat de gènere</t>
  </si>
  <si>
    <t>2.2. Inclusió d'origen o procedència</t>
  </si>
  <si>
    <t>Capítol 3. Sostenibilitat econòmica</t>
  </si>
  <si>
    <t>3.1. Empreses locals</t>
  </si>
  <si>
    <t>3.2. Retribució justa</t>
  </si>
  <si>
    <t>Nom i data de l'esdeveniment</t>
  </si>
  <si>
    <t>Sostenibilitat ambiental: canvi climàtic - càlcul de la petjada de carboni de l'esdeveniment</t>
  </si>
  <si>
    <t>1.1</t>
  </si>
  <si>
    <t>Mobilitat</t>
  </si>
  <si>
    <t>Consell</t>
  </si>
  <si>
    <t>Demaneu aquesta informació en un qüestionari de registre, tant a les persones participants en l'esdeveniment com a les/els ponents.</t>
  </si>
  <si>
    <t>Entreu els km totals de totes les persones participants i ponents. Transformeu-ho tot a km. Si hi ha decimals utilitzeu la "," (coma). NO utilitzeu mai un "." (punt).</t>
  </si>
  <si>
    <t>1.1.1</t>
  </si>
  <si>
    <t>Participants i ponents</t>
  </si>
  <si>
    <t>Com s'han desplaçat les persones participants i organitzadores?</t>
  </si>
  <si>
    <t>Unitat de mesura</t>
  </si>
  <si>
    <t>Distància recorreguda</t>
  </si>
  <si>
    <t>Desplaçament de les persones participants, ponents i organitzadores</t>
  </si>
  <si>
    <t>Avió recorregut domèstic</t>
  </si>
  <si>
    <t>km</t>
  </si>
  <si>
    <t>Avió curt recorregut</t>
  </si>
  <si>
    <t>Avió llarg recorregut</t>
  </si>
  <si>
    <t>Avió vols internacionals</t>
  </si>
  <si>
    <t>Cotxe de gasolina</t>
  </si>
  <si>
    <t>Cotxe dièsel</t>
  </si>
  <si>
    <t>Cotxe híbrid</t>
  </si>
  <si>
    <t>Cotxe elèctric</t>
  </si>
  <si>
    <t>Cotxe compartit de gasolina</t>
  </si>
  <si>
    <t>Cotxe compartit de dièsel</t>
  </si>
  <si>
    <t>Cotxe compartit híbrid</t>
  </si>
  <si>
    <t>Cotxe compartit elèctric</t>
  </si>
  <si>
    <t>Furgoneta</t>
  </si>
  <si>
    <t>A peu</t>
  </si>
  <si>
    <t>Bicicleta</t>
  </si>
  <si>
    <t>Bicicleta elèctrica</t>
  </si>
  <si>
    <t>Patinet elèctric</t>
  </si>
  <si>
    <t>Motocicleta elèctrica</t>
  </si>
  <si>
    <t>Motocicleta</t>
  </si>
  <si>
    <t>Metro</t>
  </si>
  <si>
    <t>Tramvia</t>
  </si>
  <si>
    <t>Ferrocarrils</t>
  </si>
  <si>
    <t>Tren rodalies</t>
  </si>
  <si>
    <t>Tren regional</t>
  </si>
  <si>
    <t>Tren de llarga distància</t>
  </si>
  <si>
    <t>AVE</t>
  </si>
  <si>
    <t>AVANT</t>
  </si>
  <si>
    <t>Autocar</t>
  </si>
  <si>
    <t xml:space="preserve">Bus urbà </t>
  </si>
  <si>
    <t>Bus interurbà</t>
  </si>
  <si>
    <t>Consells</t>
  </si>
  <si>
    <t>Pregunteu a l'empresa de càtering i al lloc on es fa l'esdeveniment què s'ha transportat: 
1. Si el desplaçament s'ha fet amb furgoneta i coneixeu els quilòmetres que s'han recorregut per transportar-ho cal introduir la dada a la cel·la E58.
2. Si en comptes de quilòmetres algunes empreses subcontractades us poden proporcionar les dades dels desplaçaments de mercaderies (aliments, estands, etc.) directament en emissions, cal indicar-les a la cel·la E59.
Comenteu-ho abans de començar l'esdeveniment perquè ho tinguin en compte.</t>
  </si>
  <si>
    <t>1.1.2</t>
  </si>
  <si>
    <t>Transport de material</t>
  </si>
  <si>
    <t>Tipologia</t>
  </si>
  <si>
    <t xml:space="preserve"> Quantitat</t>
  </si>
  <si>
    <t>Distància recorreguda del material transportat</t>
  </si>
  <si>
    <t>1.2</t>
  </si>
  <si>
    <t>Energia a les instal·lacions (lloc on se celebra l'esdeveniment i pernoctacions)</t>
  </si>
  <si>
    <t>1.2.1</t>
  </si>
  <si>
    <t xml:space="preserve">Energia a les instal·lacions </t>
  </si>
  <si>
    <t>Ús elèctric i de combustibles</t>
  </si>
  <si>
    <t>Quantitat</t>
  </si>
  <si>
    <t>Electricitat consumida durant l'esdeveniment</t>
  </si>
  <si>
    <t>kWh</t>
  </si>
  <si>
    <t>% d'electricitat renovable o autogeneració. Si és de compra, cal que estigui certificada.</t>
  </si>
  <si>
    <t>%</t>
  </si>
  <si>
    <t>Combustibles fòssils utilitzats durant l'esdeveniment</t>
  </si>
  <si>
    <t>litres</t>
  </si>
  <si>
    <t>Demaneu la informació a totes les persones que han participat. A les caselles de la columna E cal posar el total de nits que totes les persones participants ha pernoctat en cada tipologia d'hotel. Com a ponent cal també tenir en compte moderadors/es i/o persones que condueixen l'acte.</t>
  </si>
  <si>
    <t>1.2.2</t>
  </si>
  <si>
    <t>Pernoctacions de participants i ponents</t>
  </si>
  <si>
    <t>Tipologia d'hotel</t>
  </si>
  <si>
    <t>Pernoctacions</t>
  </si>
  <si>
    <t>Hotel de 5 estrelles i gran luxe</t>
  </si>
  <si>
    <t>Nits</t>
  </si>
  <si>
    <t>Hotel de 4 estrelles</t>
  </si>
  <si>
    <t>Hotel de 3 estrelles</t>
  </si>
  <si>
    <t>Hotel de 1 i 2 estrelles</t>
  </si>
  <si>
    <t>1.3</t>
  </si>
  <si>
    <t>Materials</t>
  </si>
  <si>
    <t>Demaneu a les empreses de càtering i del lloc on es fa l'esdeveniment que us informin de les seves dades. Cal que introduïu el global de tot l'esdeveniment.</t>
  </si>
  <si>
    <t>1.3.1</t>
  </si>
  <si>
    <t>Creació i ús de materials</t>
  </si>
  <si>
    <t>Tipologia de material</t>
  </si>
  <si>
    <t>Materials utilitzats abans, durant  i després de l'esdeveniment</t>
  </si>
  <si>
    <t xml:space="preserve">Paper comú </t>
  </si>
  <si>
    <t>kg</t>
  </si>
  <si>
    <t>Paper reciclat</t>
  </si>
  <si>
    <t>Plàstic</t>
  </si>
  <si>
    <t> </t>
  </si>
  <si>
    <t>Residus generats</t>
  </si>
  <si>
    <t>Fracció resta i/o residu general</t>
  </si>
  <si>
    <t>Envasos lleugers</t>
  </si>
  <si>
    <t>Paper/cartró</t>
  </si>
  <si>
    <t>Vidre</t>
  </si>
  <si>
    <t>Orgànic</t>
  </si>
  <si>
    <t>Aigua utilitzada durant l'esdeveniment</t>
  </si>
  <si>
    <t>Aigua</t>
  </si>
  <si>
    <t>1.4</t>
  </si>
  <si>
    <t>Alimentació</t>
  </si>
  <si>
    <t>Demaneu a l'empresa de càtering que reculli les dades. Comenteu-ho abans de l'esdeveniment.</t>
  </si>
  <si>
    <t>1.4.1</t>
  </si>
  <si>
    <t>Menjar i begudes</t>
  </si>
  <si>
    <t>Tipus</t>
  </si>
  <si>
    <t>Tipus d'àpats</t>
  </si>
  <si>
    <t>Pausa cafè</t>
  </si>
  <si>
    <t>Nombre</t>
  </si>
  <si>
    <t>Menú vegà</t>
  </si>
  <si>
    <t>Menú vegetarià</t>
  </si>
  <si>
    <t>Menú amb peix i crustacis</t>
  </si>
  <si>
    <t>Menú amb carn</t>
  </si>
  <si>
    <t>Beguda</t>
  </si>
  <si>
    <t>Aigües (en el cas que siguin de plàstic)</t>
  </si>
  <si>
    <t>Cafè</t>
  </si>
  <si>
    <t>Te</t>
  </si>
  <si>
    <t>Vi negre</t>
  </si>
  <si>
    <t>Vi blanc</t>
  </si>
  <si>
    <t>Cervesa</t>
  </si>
  <si>
    <t>Refrescs en llauna</t>
  </si>
  <si>
    <t>Sucs</t>
  </si>
  <si>
    <t>Licors</t>
  </si>
  <si>
    <t>Altres begudes</t>
  </si>
  <si>
    <t>Llet de vaca</t>
  </si>
  <si>
    <t>Llets vegetals</t>
  </si>
  <si>
    <t>Sostenibilitat social</t>
  </si>
  <si>
    <t>2.1</t>
  </si>
  <si>
    <t>Igualtat de gènere</t>
  </si>
  <si>
    <t>2.1.1</t>
  </si>
  <si>
    <t>Persones treballadores a l'esdeveniment</t>
  </si>
  <si>
    <t>Total i per gènere</t>
  </si>
  <si>
    <t>Nombre de persones que treballen a l'esdeveniment</t>
  </si>
  <si>
    <t xml:space="preserve">Nombre de persones directives </t>
  </si>
  <si>
    <t>Dones directives</t>
  </si>
  <si>
    <t>Homes directius</t>
  </si>
  <si>
    <t>Nombre de persones tècniques</t>
  </si>
  <si>
    <t>Dones tècniques</t>
  </si>
  <si>
    <t>Homes tècnics</t>
  </si>
  <si>
    <t>Nombre de persones de servei</t>
  </si>
  <si>
    <t>Dones de servei</t>
  </si>
  <si>
    <t>Homes de servei</t>
  </si>
  <si>
    <t>Dones subcontractades</t>
  </si>
  <si>
    <t>Homes subcontractats</t>
  </si>
  <si>
    <t>Recopileu vosaltres aquesta informació.</t>
  </si>
  <si>
    <t>2.1.2</t>
  </si>
  <si>
    <t>Ponents</t>
  </si>
  <si>
    <t>Nombre de ponents</t>
  </si>
  <si>
    <t>Total de ponents</t>
  </si>
  <si>
    <t>Ponents dones</t>
  </si>
  <si>
    <t>Ponents homes</t>
  </si>
  <si>
    <t>Ponents persones no binàries</t>
  </si>
  <si>
    <t>Total de ponents amb càrrec directiu</t>
  </si>
  <si>
    <t>2.1.3</t>
  </si>
  <si>
    <t>Temps ponència</t>
  </si>
  <si>
    <t>Temps</t>
  </si>
  <si>
    <t>Unitat</t>
  </si>
  <si>
    <t>Temps total</t>
  </si>
  <si>
    <t>Temps total de les ponències</t>
  </si>
  <si>
    <t>minuts</t>
  </si>
  <si>
    <t>Temps total de les ponències de dones</t>
  </si>
  <si>
    <t>Temps total de les ponències d'homes</t>
  </si>
  <si>
    <t>Temps total de les ponències de persones no binàries</t>
  </si>
  <si>
    <t>2.2</t>
  </si>
  <si>
    <t>Inclusió d'origen o procedència</t>
  </si>
  <si>
    <t>2.2.1</t>
  </si>
  <si>
    <t>Persones treballadores</t>
  </si>
  <si>
    <t>Total per origen</t>
  </si>
  <si>
    <t>Nombre de persones treballadores</t>
  </si>
  <si>
    <t>Membres de la Unió Europea</t>
  </si>
  <si>
    <t>No membres de la Unió Europea</t>
  </si>
  <si>
    <t>2.2.2</t>
  </si>
  <si>
    <t>2.3</t>
  </si>
  <si>
    <t>Demaneu a les empreses involucrades en la realització de l'esdeveniment aquestes dades per tal que ho tinguin en compte i us les puguin proporcionar un cop acabat l'esdeveniment. 
Tingueu també en compte les dades de la vostra organització.</t>
  </si>
  <si>
    <t>2.3.1</t>
  </si>
  <si>
    <t>Dones</t>
  </si>
  <si>
    <t>Homes</t>
  </si>
  <si>
    <t>2.3.2</t>
  </si>
  <si>
    <t>Sostenibilitat econòmica</t>
  </si>
  <si>
    <t>3.1</t>
  </si>
  <si>
    <t>Empreses locals</t>
  </si>
  <si>
    <t>3.1.1</t>
  </si>
  <si>
    <t>Empreses i productes oferts</t>
  </si>
  <si>
    <t>Tipologia d'empresa i productes oferts</t>
  </si>
  <si>
    <t>Empreses locals catalanes</t>
  </si>
  <si>
    <t>Productes de marxandatge totals oferts durant l'esdeveniment</t>
  </si>
  <si>
    <t>Productes de marxandatge oferts produïts a Catalunya</t>
  </si>
  <si>
    <t>3.1.2</t>
  </si>
  <si>
    <t>Empreses involucrades</t>
  </si>
  <si>
    <t>Empreses involucrades en l'organització de l'esdeveniment</t>
  </si>
  <si>
    <t>Entitats públiques</t>
  </si>
  <si>
    <t>Entitats privades sense ànim de lucre</t>
  </si>
  <si>
    <t>Entitats privades amb ànim de lucre</t>
  </si>
  <si>
    <t>Centres acadèmics públics</t>
  </si>
  <si>
    <t>Centres acadèmics privats</t>
  </si>
  <si>
    <t>3.2</t>
  </si>
  <si>
    <t>Retribució justa</t>
  </si>
  <si>
    <t>3.2.1</t>
  </si>
  <si>
    <t>Salari</t>
  </si>
  <si>
    <t>Auditoria retributiva</t>
  </si>
  <si>
    <t>Nombre d'empreses que han realitzat l'auditoria retributiva</t>
  </si>
  <si>
    <t>Temporalitat de les persones treballadores a les empreses</t>
  </si>
  <si>
    <t>Empreses on tot el personal és fixe</t>
  </si>
  <si>
    <t>Empreses on entre l'1 i el 10% del personal és temporal</t>
  </si>
  <si>
    <t>Empreses on entre l' 11 i el 20% del personal és temporal</t>
  </si>
  <si>
    <t>Empreses on entre el 21 i el 30% del personal és temporal</t>
  </si>
  <si>
    <t>Empreses on entre el 31 i el 40% del personal és temporal</t>
  </si>
  <si>
    <t>Empreses on entre el 41 i el 60% del personal és temporal</t>
  </si>
  <si>
    <t>Empreses on més del 60% del personal és temporal</t>
  </si>
  <si>
    <t>Empreses amb una ràtio salarial d'1:1 a 1:6</t>
  </si>
  <si>
    <t>Empreses amb una ràtio salarial d'1:7 a 1:14</t>
  </si>
  <si>
    <t>Empreses amb una ràtio salarial d'1:15 a 1:20</t>
  </si>
  <si>
    <t>Empreses amb una ràtio salarial d'1:21 a 1:29</t>
  </si>
  <si>
    <t>Empreses amb una ràtio salarial de més de 30</t>
  </si>
  <si>
    <t>Nom de l'esdeveniment</t>
  </si>
  <si>
    <t>Data</t>
  </si>
  <si>
    <t>Informe de resultats: sostenibilitat de l'esdeveniment</t>
  </si>
  <si>
    <t>Com puc compensar les emissions?</t>
  </si>
  <si>
    <t>Ambiental: canvi climàtic</t>
  </si>
  <si>
    <t>Social: gènere</t>
  </si>
  <si>
    <t>Social: inclusió d'origen i procedència</t>
  </si>
  <si>
    <t>Econòmica: estimulació economia local</t>
  </si>
  <si>
    <t>Econòmica: retribució</t>
  </si>
  <si>
    <t>Pots compensar a través dels projectes locals de l'Oficina Catalana de Canvi Climàtic.</t>
  </si>
  <si>
    <t>Enllaç a l'Oficina Catalana de Canvi Climàtic.</t>
  </si>
  <si>
    <t>Categoria</t>
  </si>
  <si>
    <t>Participants, organitzadors/es i ponents</t>
  </si>
  <si>
    <t>Mercaderies*</t>
  </si>
  <si>
    <t>Energia (electricitat i combustibles)</t>
  </si>
  <si>
    <t>Electricitat</t>
  </si>
  <si>
    <t>Combustibles (gas i/o gasoil)</t>
  </si>
  <si>
    <t>Allotjament</t>
  </si>
  <si>
    <t>Materials, residus i aigua</t>
  </si>
  <si>
    <t>Residus</t>
  </si>
  <si>
    <t>Menjar</t>
  </si>
  <si>
    <t>Begudes</t>
  </si>
  <si>
    <t>Personal que ha treballat a l'esdeveniment</t>
  </si>
  <si>
    <t>Personal direcció</t>
  </si>
  <si>
    <t>Personal tècnic</t>
  </si>
  <si>
    <t>Personal de servei</t>
  </si>
  <si>
    <t>Personal subcontractat només per l'esdeveniment</t>
  </si>
  <si>
    <t>Personal segons rol</t>
  </si>
  <si>
    <t>Directives</t>
  </si>
  <si>
    <t>Tècniques</t>
  </si>
  <si>
    <t>De servei</t>
  </si>
  <si>
    <t>Ponents de l'esdeveniment</t>
  </si>
  <si>
    <t>Ponents esdeveniment amb càrrec directiu</t>
  </si>
  <si>
    <t>Temps de les ponències</t>
  </si>
  <si>
    <t>Ponents a l'esdeveniment segons orígen</t>
  </si>
  <si>
    <t>Treballadores dones</t>
  </si>
  <si>
    <t>Treballadors homes</t>
  </si>
  <si>
    <t>Treballadores no binàries</t>
  </si>
  <si>
    <t>Ponents no binàries</t>
  </si>
  <si>
    <t>Produït a Catalunya</t>
  </si>
  <si>
    <t>Produït fora de Catalunya</t>
  </si>
  <si>
    <t>Econòmica: diversificació del teixit econòmic i inclusió d'empreses d'inserció</t>
  </si>
  <si>
    <t>Tipologia d'organització involucrada a l'esdeveniment</t>
  </si>
  <si>
    <t>Entitats sense ànim de lucre</t>
  </si>
  <si>
    <t>Entitats amb ànim de lucre</t>
  </si>
  <si>
    <t>Participació a l'esdeveniment d'empreses d'inclusió social</t>
  </si>
  <si>
    <t>Centres d’inserció social</t>
  </si>
  <si>
    <t>Temporalitat de les persones treballadores a les empreses involucrades en l'organització de l'esdeveniment</t>
  </si>
  <si>
    <t>Empreses on 1-10% del personal és temporal</t>
  </si>
  <si>
    <t>Empreses on 11-20% del personal és temporal</t>
  </si>
  <si>
    <t>Empreses on 21-30% del personal és temporal</t>
  </si>
  <si>
    <t>Empreses on 31-40% del personal és temporal</t>
  </si>
  <si>
    <t>Empreses on 41-60% del personal és temporal</t>
  </si>
  <si>
    <t>Ràtio salarial d'1:1 a 1:6</t>
  </si>
  <si>
    <t>Ràtio salarial d'1:7 a 1:14</t>
  </si>
  <si>
    <t>Ràtio salarial d'1:15 a 1:20</t>
  </si>
  <si>
    <t>Ràtio salarial d'1:21 a 1:29</t>
  </si>
  <si>
    <t>Ràtio salarial de 30 o més</t>
  </si>
  <si>
    <t>Empreses que duen a terme una auditoria retributiva</t>
  </si>
  <si>
    <t>Sí</t>
  </si>
  <si>
    <t>No</t>
  </si>
  <si>
    <t>1. Mobilitat</t>
  </si>
  <si>
    <r>
      <t>TOTAL  (tCO</t>
    </r>
    <r>
      <rPr>
        <b/>
        <vertAlign val="subscript"/>
        <sz val="16"/>
        <color rgb="FFFFFFFF"/>
        <rFont val="Calibri"/>
        <family val="2"/>
      </rPr>
      <t>2</t>
    </r>
    <r>
      <rPr>
        <b/>
        <sz val="16"/>
        <color rgb="FFFFFFFF"/>
        <rFont val="Calibri"/>
        <family val="2"/>
      </rPr>
      <t>eq)</t>
    </r>
  </si>
  <si>
    <t>Tones</t>
  </si>
  <si>
    <t>1.1 Mobilitat participants</t>
  </si>
  <si>
    <t>Subcategoria</t>
  </si>
  <si>
    <t>Unitats</t>
  </si>
  <si>
    <t>QUANTITAT (distància) (km)</t>
  </si>
  <si>
    <r>
      <t>RESULTAT (tCO</t>
    </r>
    <r>
      <rPr>
        <b/>
        <vertAlign val="subscript"/>
        <sz val="12"/>
        <rFont val="Arial"/>
        <family val="2"/>
      </rPr>
      <t xml:space="preserve">2 </t>
    </r>
    <r>
      <rPr>
        <b/>
        <sz val="12"/>
        <rFont val="Arial"/>
        <family val="2"/>
      </rPr>
      <t>eq)</t>
    </r>
  </si>
  <si>
    <t>Factors d'emissió</t>
  </si>
  <si>
    <t>Referència</t>
  </si>
  <si>
    <t>Aviació</t>
  </si>
  <si>
    <r>
      <rPr>
        <b/>
        <sz val="12"/>
        <rFont val="Calibri"/>
        <family val="2"/>
      </rPr>
      <t>Domèstic:</t>
    </r>
    <r>
      <rPr>
        <sz val="12"/>
        <rFont val="Calibri"/>
        <family val="2"/>
      </rPr>
      <t xml:space="preserve"> vols entre aeroports espanyols</t>
    </r>
  </si>
  <si>
    <t>Km</t>
  </si>
  <si>
    <r>
      <t>kg CO</t>
    </r>
    <r>
      <rPr>
        <vertAlign val="subscript"/>
        <sz val="12"/>
        <color theme="1"/>
        <rFont val="Calibri"/>
        <family val="2"/>
      </rPr>
      <t>2</t>
    </r>
    <r>
      <rPr>
        <sz val="12"/>
        <color theme="1"/>
        <rFont val="Calibri"/>
        <family val="2"/>
      </rPr>
      <t>eq/Km·passatger</t>
    </r>
  </si>
  <si>
    <t>DEFRA: Conversion factors 2022: full set (for advanced users)_Business travel air (without FR)_Domestic</t>
  </si>
  <si>
    <r>
      <rPr>
        <b/>
        <sz val="12"/>
        <rFont val="Calibri"/>
        <family val="2"/>
      </rPr>
      <t xml:space="preserve">Avió curt recorregut: </t>
    </r>
    <r>
      <rPr>
        <sz val="12"/>
        <rFont val="Calibri"/>
        <family val="2"/>
      </rPr>
      <t>vols des d'aeroport espanyol a aeroport europeu</t>
    </r>
  </si>
  <si>
    <t>DEFRA: Conversion factors 2022: full set (for advanced users)_Business travel air (without FR)_Short haul average passenger</t>
  </si>
  <si>
    <r>
      <rPr>
        <b/>
        <sz val="12"/>
        <rFont val="Calibri"/>
        <family val="2"/>
      </rPr>
      <t xml:space="preserve">Avió llarg recorregut: </t>
    </r>
    <r>
      <rPr>
        <sz val="12"/>
        <rFont val="Calibri"/>
        <family val="2"/>
      </rPr>
      <t>vols des d'aeroport espanyol a aeroport NO europeu</t>
    </r>
  </si>
  <si>
    <t>DEFRA: Conversion factors 2022: full set (for advanced users)_Business travel air (without FR)_Long haul average passenger</t>
  </si>
  <si>
    <r>
      <rPr>
        <b/>
        <sz val="12"/>
        <rFont val="Calibri"/>
        <family val="2"/>
      </rPr>
      <t>Avió vols internacionals</t>
    </r>
    <r>
      <rPr>
        <sz val="12"/>
        <rFont val="Calibri"/>
        <family val="2"/>
      </rPr>
      <t>: vols entre aeroports que no surten ni aterren a aeroports espanyols</t>
    </r>
  </si>
  <si>
    <t>DEFRA: Conversion factors 2022: full set (for advanced users)_Business travel air (without FR)_International average passenger</t>
  </si>
  <si>
    <t>Cotxe</t>
  </si>
  <si>
    <r>
      <t>kg CO</t>
    </r>
    <r>
      <rPr>
        <vertAlign val="subscript"/>
        <sz val="12"/>
        <color theme="1"/>
        <rFont val="Calibri"/>
        <family val="2"/>
      </rPr>
      <t>2</t>
    </r>
    <r>
      <rPr>
        <sz val="12"/>
        <color theme="1"/>
        <rFont val="Calibri"/>
        <family val="2"/>
      </rPr>
      <t>eq/km</t>
    </r>
  </si>
  <si>
    <t>OCCC: Guia factors d'emissió, maig 2023. Promig de totes les velocitats turisme gasolina 1.4 a 2 litres_ Euro 4 i posteriors (any tecnologia 2005, 2010, 2015), pàg 135 (CO2), pàg. 164 (CH4), pàg. 164 (N2O)</t>
  </si>
  <si>
    <r>
      <t>Kg CO</t>
    </r>
    <r>
      <rPr>
        <vertAlign val="subscript"/>
        <sz val="12"/>
        <color theme="1"/>
        <rFont val="Calibri"/>
        <family val="2"/>
      </rPr>
      <t>2</t>
    </r>
    <r>
      <rPr>
        <sz val="12"/>
        <color theme="1"/>
        <rFont val="Calibri"/>
        <family val="2"/>
      </rPr>
      <t>eq/km</t>
    </r>
  </si>
  <si>
    <t>OCCC: Guia factors d'emissió, maig 2023. Promig de totes les velocitats turisme dièsel 1.4 a 2 litres_ Euro 4 i posteriors (any tecnologia 2005, 2010, 2015), pàg 136 (CO2), pàg. 165 (CH4), pàg. 165 (N2O)</t>
  </si>
  <si>
    <t>OCCC: Guia factors d'emissió, maig 2023. Promig de totes les velocitats turisme híbrid gasolina, pàg 137 (CO2), pàg. 165 (CH4), pàg. 165 (N2O)</t>
  </si>
  <si>
    <t>OCCC: Guia factors d'emissió, maig 2023 (pàg. 89) i aplicat mix elèctric xarxa 2022 273 gCO2eq/kWh (pàg. 79 guia de càlcul d'emissions OCCC, Font mix elèctric CNMC)</t>
  </si>
  <si>
    <t>Factor emissió cotxe gasolina /2 (s’assimila un factor d'ocupació de dues persones)</t>
  </si>
  <si>
    <t>Cotxe compartit dièsel</t>
  </si>
  <si>
    <t>Factor emissió cotxe dièsel / 2 (s’assimila un factor d'ocupació de dues persones)</t>
  </si>
  <si>
    <t>Factor emissió cotxe híbrid / 2 (s’assimila un factor d'ocupació de dues persones)</t>
  </si>
  <si>
    <t>Factor emissió cotxe elèctric / 2 (s’assimila un factor d'ocupació de dues persones)</t>
  </si>
  <si>
    <t>Furgoneta / Van</t>
  </si>
  <si>
    <r>
      <t>Kg CO</t>
    </r>
    <r>
      <rPr>
        <vertAlign val="subscript"/>
        <sz val="12"/>
        <color theme="1"/>
        <rFont val="Calibri"/>
        <family val="2"/>
      </rPr>
      <t>2</t>
    </r>
    <r>
      <rPr>
        <sz val="12"/>
        <color theme="1"/>
        <rFont val="Calibri"/>
        <family val="2"/>
      </rPr>
      <t>eq/Km</t>
    </r>
  </si>
  <si>
    <t>OCCC: Guia factors d'emissió, maig 2023. Promig de totes les velocitats lleugers&gt;1.300 kg_ Euro 5 i posteriors (any tecnologia 2005, 2010, 2015), pàg 140 (CO2), pàg. 166 (CH4), pàg. 166 (N2O)</t>
  </si>
  <si>
    <t>A peu / en bicicleta (+ elèctric)</t>
  </si>
  <si>
    <t>Moto</t>
  </si>
  <si>
    <t>OCCC: Guia factors d'emissió, maig 2023. Promig de totes les velocitats 4 Temps &lt; 250 cm3 Euro 4 i posteriors, pàg 141 (CO2), pàg. 167 (CH4), pàg. 167 (N2O)</t>
  </si>
  <si>
    <t>Transport ferroviari</t>
  </si>
  <si>
    <r>
      <t>Kg CO</t>
    </r>
    <r>
      <rPr>
        <vertAlign val="subscript"/>
        <sz val="12"/>
        <color theme="1"/>
        <rFont val="Calibri"/>
        <family val="2"/>
        <scheme val="minor"/>
      </rPr>
      <t>2</t>
    </r>
    <r>
      <rPr>
        <sz val="12"/>
        <color theme="1"/>
        <rFont val="Calibri"/>
        <family val="2"/>
        <scheme val="minor"/>
      </rPr>
      <t>eq/passatger·km</t>
    </r>
  </si>
  <si>
    <t>OCCC: Guia factors d'emissió, maig 2023. Transport ferrroviari pàg. 63</t>
  </si>
  <si>
    <t>Autobús / Autocar</t>
  </si>
  <si>
    <t>OCCC: Guia factors d'emissió, maig 2023. Promig de totes les velocitats autocar dièsel estàndard &lt;18t , pàg 138 (CO2), pàg. 166(CH4), pàg. 166 (N2O), considerant una ocupació mitjana teòrica de 16</t>
  </si>
  <si>
    <t>Bus urbà</t>
  </si>
  <si>
    <r>
      <t>Kg CO</t>
    </r>
    <r>
      <rPr>
        <vertAlign val="subscript"/>
        <sz val="12"/>
        <color theme="1"/>
        <rFont val="Calibri"/>
        <family val="2"/>
        <scheme val="minor"/>
      </rPr>
      <t>2</t>
    </r>
    <r>
      <rPr>
        <sz val="12"/>
        <color theme="1"/>
        <rFont val="Calibri"/>
        <family val="2"/>
        <scheme val="minor"/>
      </rPr>
      <t>/passatger·km</t>
    </r>
  </si>
  <si>
    <t>OCCC: Guia factors d'emissió, maig 2023. Autobús urbà pàg. 60</t>
  </si>
  <si>
    <t>OCCC: Guia factors d'emissió, maig 2023. Autocar dièsel estàndard &lt;18t  velocitat mitja, pàg 138 (CO2), pàg. 166 (CH4), pàg. 166 (N2O), considerant una ocupació mitjana teòrica de 16</t>
  </si>
  <si>
    <r>
      <t>Total emissions transport participants (tCO</t>
    </r>
    <r>
      <rPr>
        <b/>
        <vertAlign val="subscript"/>
        <sz val="12"/>
        <color rgb="FF000000"/>
        <rFont val="Calibri"/>
        <family val="2"/>
      </rPr>
      <t>2</t>
    </r>
    <r>
      <rPr>
        <b/>
        <sz val="12"/>
        <color rgb="FF000000"/>
        <rFont val="Calibri"/>
        <family val="2"/>
      </rPr>
      <t>eq)</t>
    </r>
  </si>
  <si>
    <t>1.2 Mobilitat material</t>
  </si>
  <si>
    <r>
      <t>RESULTAT (tCO</t>
    </r>
    <r>
      <rPr>
        <b/>
        <vertAlign val="subscript"/>
        <sz val="14"/>
        <rFont val="Calibri"/>
        <family val="2"/>
        <scheme val="minor"/>
      </rPr>
      <t>2</t>
    </r>
    <r>
      <rPr>
        <b/>
        <sz val="14"/>
        <rFont val="Calibri"/>
        <family val="2"/>
        <scheme val="minor"/>
      </rPr>
      <t>eq)</t>
    </r>
  </si>
  <si>
    <t>Transport material utilitzat en furgoneta</t>
  </si>
  <si>
    <t>Desplaçament en furgoneta</t>
  </si>
  <si>
    <r>
      <t>Kg CO</t>
    </r>
    <r>
      <rPr>
        <vertAlign val="subscript"/>
        <sz val="12"/>
        <color theme="1"/>
        <rFont val="Calibri"/>
        <family val="2"/>
        <scheme val="minor"/>
      </rPr>
      <t>2</t>
    </r>
    <r>
      <rPr>
        <sz val="12"/>
        <color theme="1"/>
        <rFont val="Calibri"/>
        <family val="2"/>
        <scheme val="minor"/>
      </rPr>
      <t>eq/Km</t>
    </r>
  </si>
  <si>
    <t>Altres tipus de transport</t>
  </si>
  <si>
    <r>
      <t>Tones CO</t>
    </r>
    <r>
      <rPr>
        <vertAlign val="subscript"/>
        <sz val="12"/>
        <color rgb="FF000000"/>
        <rFont val="Calibri"/>
        <family val="2"/>
        <scheme val="minor"/>
      </rPr>
      <t>2</t>
    </r>
    <r>
      <rPr>
        <sz val="12"/>
        <color rgb="FF000000"/>
        <rFont val="Calibri"/>
        <family val="2"/>
        <scheme val="minor"/>
      </rPr>
      <t>eq</t>
    </r>
  </si>
  <si>
    <r>
      <t>Total emissions transport materials  (tCO</t>
    </r>
    <r>
      <rPr>
        <b/>
        <vertAlign val="subscript"/>
        <sz val="12"/>
        <color rgb="FF000000"/>
        <rFont val="Calibri"/>
        <family val="2"/>
      </rPr>
      <t>2</t>
    </r>
    <r>
      <rPr>
        <b/>
        <sz val="12"/>
        <color rgb="FF000000"/>
        <rFont val="Calibri"/>
        <family val="2"/>
      </rPr>
      <t>eq)</t>
    </r>
  </si>
  <si>
    <t>2. Energia instal·lacions</t>
  </si>
  <si>
    <r>
      <t>TOTAL (tCO</t>
    </r>
    <r>
      <rPr>
        <b/>
        <vertAlign val="subscript"/>
        <sz val="16"/>
        <color rgb="FFFFFFFF"/>
        <rFont val="Calibri"/>
        <family val="2"/>
      </rPr>
      <t>2</t>
    </r>
    <r>
      <rPr>
        <b/>
        <sz val="16"/>
        <color rgb="FFFFFFFF"/>
        <rFont val="Calibri"/>
        <family val="2"/>
      </rPr>
      <t>eq)</t>
    </r>
  </si>
  <si>
    <t>2.1 Energia lloc esdeveniment</t>
  </si>
  <si>
    <t>CONSUM</t>
  </si>
  <si>
    <r>
      <t>RESULTAT (tCO</t>
    </r>
    <r>
      <rPr>
        <b/>
        <vertAlign val="subscript"/>
        <sz val="11"/>
        <rFont val="Calibri"/>
        <family val="2"/>
      </rPr>
      <t xml:space="preserve">2 </t>
    </r>
    <r>
      <rPr>
        <b/>
        <sz val="11"/>
        <rFont val="Calibri"/>
        <family val="2"/>
      </rPr>
      <t>eq)</t>
    </r>
  </si>
  <si>
    <t>Factor d'emissió</t>
  </si>
  <si>
    <t>Unitats de mesura</t>
  </si>
  <si>
    <t>Energia elèctrica</t>
  </si>
  <si>
    <t>Mix elèctric peninsular</t>
  </si>
  <si>
    <t>KWh</t>
  </si>
  <si>
    <r>
      <t>kg CO</t>
    </r>
    <r>
      <rPr>
        <vertAlign val="subscript"/>
        <sz val="11"/>
        <rFont val="Calibri"/>
        <family val="2"/>
        <scheme val="minor"/>
      </rPr>
      <t>2</t>
    </r>
    <r>
      <rPr>
        <sz val="11"/>
        <rFont val="Calibri"/>
        <family val="2"/>
        <scheme val="minor"/>
      </rPr>
      <t>eq/kWh</t>
    </r>
  </si>
  <si>
    <t>Mix elèctric xarxa 2022 273 gCO2eq/kWh Font: OCCC: Guia factors d'emissió, maig 2023. (pàg. 79 guia de càlcul d'emissions OCCC, Font mix elèctric CNMC)</t>
  </si>
  <si>
    <t>Electricitat adquirida amb certificació renovable de la CNMC o bé autoproduïda amb renovables i autoconsumida</t>
  </si>
  <si>
    <t>Mix elèctric generació 100% renovable 2022 : 0 gCO2eq/kWh (pàg. 81 guia de càlcul d'emissions OCCC, Font mix elèctric CNMC)</t>
  </si>
  <si>
    <t>Consum de combustibles fòssils</t>
  </si>
  <si>
    <t>Gasoil utilitzat durant l'esdeveniment (p. ex. generadors)</t>
  </si>
  <si>
    <t>Litre</t>
  </si>
  <si>
    <r>
      <t>kg CO</t>
    </r>
    <r>
      <rPr>
        <vertAlign val="subscript"/>
        <sz val="11"/>
        <rFont val="Calibri"/>
        <family val="2"/>
        <scheme val="minor"/>
      </rPr>
      <t>2</t>
    </r>
    <r>
      <rPr>
        <sz val="11"/>
        <rFont val="Calibri"/>
        <family val="2"/>
        <scheme val="minor"/>
      </rPr>
      <t>/litre</t>
    </r>
  </si>
  <si>
    <t>OCCC: Guia factors d'emissió, maig 2023, pàg. 26</t>
  </si>
  <si>
    <t>Gas natural (calefacció)</t>
  </si>
  <si>
    <r>
      <t>kg CO</t>
    </r>
    <r>
      <rPr>
        <sz val="9"/>
        <rFont val="Calibri"/>
        <family val="2"/>
        <scheme val="minor"/>
      </rPr>
      <t>2</t>
    </r>
    <r>
      <rPr>
        <sz val="11"/>
        <rFont val="Calibri"/>
        <family val="2"/>
        <scheme val="minor"/>
      </rPr>
      <t>eq/kWh</t>
    </r>
  </si>
  <si>
    <r>
      <t>Total emissions d'energia en el lloc (tCO</t>
    </r>
    <r>
      <rPr>
        <b/>
        <vertAlign val="subscript"/>
        <sz val="11"/>
        <color rgb="FF000000"/>
        <rFont val="Calibri"/>
        <family val="2"/>
      </rPr>
      <t>2</t>
    </r>
    <r>
      <rPr>
        <b/>
        <sz val="11"/>
        <color rgb="FF000000"/>
        <rFont val="Calibri"/>
        <family val="2"/>
      </rPr>
      <t>eq)</t>
    </r>
  </si>
  <si>
    <t>2.2  Pernoctacions participants</t>
  </si>
  <si>
    <t>QUANTITAT DE NITS</t>
  </si>
  <si>
    <t>Hotel 5 estrelles i gran luxe</t>
  </si>
  <si>
    <r>
      <t>kg CO</t>
    </r>
    <r>
      <rPr>
        <vertAlign val="subscript"/>
        <sz val="12"/>
        <color rgb="FF000000"/>
        <rFont val="Calibri"/>
        <family val="2"/>
      </rPr>
      <t>2</t>
    </r>
    <r>
      <rPr>
        <sz val="12"/>
        <color rgb="FF000000"/>
        <rFont val="Calibri"/>
        <family val="2"/>
      </rPr>
      <t>eq/pernoctació</t>
    </r>
  </si>
  <si>
    <t>Petjada de Carboni del Turisme a la ciutat de Barcelona En el marc del Pla Estratègic de Turisme 2016-2020</t>
  </si>
  <si>
    <t>Hotel 4 estrelles</t>
  </si>
  <si>
    <r>
      <t>kg CO</t>
    </r>
    <r>
      <rPr>
        <vertAlign val="subscript"/>
        <sz val="11"/>
        <color rgb="FF000000"/>
        <rFont val="Calibri"/>
        <family val="2"/>
      </rPr>
      <t>2</t>
    </r>
    <r>
      <rPr>
        <sz val="11"/>
        <color rgb="FF000000"/>
        <rFont val="Calibri"/>
        <family val="2"/>
      </rPr>
      <t>eq/pernoctació</t>
    </r>
  </si>
  <si>
    <t>Hotel 3 estrelles</t>
  </si>
  <si>
    <t>Hotel 2 i 1 estrelles</t>
  </si>
  <si>
    <r>
      <t>Total emissions pernoctacions (tCO</t>
    </r>
    <r>
      <rPr>
        <b/>
        <vertAlign val="subscript"/>
        <sz val="11"/>
        <color rgb="FF000000"/>
        <rFont val="Calibri"/>
        <family val="2"/>
      </rPr>
      <t>2</t>
    </r>
    <r>
      <rPr>
        <b/>
        <sz val="11"/>
        <color rgb="FF000000"/>
        <rFont val="Calibri"/>
        <family val="2"/>
      </rPr>
      <t>eq)</t>
    </r>
  </si>
  <si>
    <t>3. Materials i residus</t>
  </si>
  <si>
    <r>
      <t>TOTAL (tCO</t>
    </r>
    <r>
      <rPr>
        <b/>
        <sz val="10"/>
        <color rgb="FFFFFFFF"/>
        <rFont val="Calibri"/>
        <family val="2"/>
      </rPr>
      <t>2</t>
    </r>
    <r>
      <rPr>
        <b/>
        <sz val="13"/>
        <color rgb="FFFFFFFF"/>
        <rFont val="Calibri"/>
        <family val="2"/>
      </rPr>
      <t>eq)</t>
    </r>
  </si>
  <si>
    <t>3.1 Creació i ús de materials</t>
  </si>
  <si>
    <t>QUANTITAT (Kg)</t>
  </si>
  <si>
    <t xml:space="preserve">Factor d'emissió </t>
  </si>
  <si>
    <t>Paper</t>
  </si>
  <si>
    <t>Kg</t>
  </si>
  <si>
    <r>
      <t>kg CO</t>
    </r>
    <r>
      <rPr>
        <vertAlign val="subscript"/>
        <sz val="12"/>
        <color theme="1"/>
        <rFont val="Calibri"/>
        <family val="2"/>
      </rPr>
      <t>2</t>
    </r>
    <r>
      <rPr>
        <sz val="12"/>
        <color theme="1"/>
        <rFont val="Calibri"/>
        <family val="2"/>
      </rPr>
      <t>eq/Kg</t>
    </r>
  </si>
  <si>
    <t>OCCC: Guia factors d'emissió, maig 2023, pàg. 111</t>
  </si>
  <si>
    <r>
      <t>kg CO</t>
    </r>
    <r>
      <rPr>
        <vertAlign val="subscript"/>
        <sz val="12"/>
        <color theme="1"/>
        <rFont val="Calibri"/>
        <family val="2"/>
      </rPr>
      <t>2</t>
    </r>
    <r>
      <rPr>
        <sz val="12"/>
        <color theme="1"/>
        <rFont val="Calibri"/>
        <family val="2"/>
      </rPr>
      <t>eq/kg</t>
    </r>
  </si>
  <si>
    <t>PET</t>
  </si>
  <si>
    <r>
      <t>kg CO</t>
    </r>
    <r>
      <rPr>
        <vertAlign val="subscript"/>
        <sz val="12"/>
        <rFont val="Calibri"/>
        <family val="2"/>
      </rPr>
      <t>2</t>
    </r>
    <r>
      <rPr>
        <sz val="12"/>
        <rFont val="Calibri"/>
        <family val="2"/>
      </rPr>
      <t>eq/Kg</t>
    </r>
  </si>
  <si>
    <t>Informe European Environment Agency Greenhouse gas emissions and natural capital implications of plastics, maig 2021, pàg. 12</t>
  </si>
  <si>
    <r>
      <t>Total emissions material (tCO</t>
    </r>
    <r>
      <rPr>
        <b/>
        <vertAlign val="subscript"/>
        <sz val="12"/>
        <color rgb="FF000000"/>
        <rFont val="Calibri"/>
        <family val="2"/>
      </rPr>
      <t>2</t>
    </r>
    <r>
      <rPr>
        <b/>
        <sz val="12"/>
        <color rgb="FF000000"/>
        <rFont val="Calibri"/>
        <family val="2"/>
      </rPr>
      <t>eq)</t>
    </r>
  </si>
  <si>
    <t>3.2 Reciclatge de material</t>
  </si>
  <si>
    <t>Residus municipals o assimilables</t>
  </si>
  <si>
    <t>OCCC: Guia factors d'emissió, maig 2023. Tractament residus municipals, pàg. 93</t>
  </si>
  <si>
    <r>
      <t>Total emissions residus (tCO</t>
    </r>
    <r>
      <rPr>
        <b/>
        <vertAlign val="subscript"/>
        <sz val="12"/>
        <color rgb="FF000000"/>
        <rFont val="Calibri"/>
        <family val="2"/>
      </rPr>
      <t>2</t>
    </r>
    <r>
      <rPr>
        <b/>
        <sz val="12"/>
        <color rgb="FF000000"/>
        <rFont val="Calibri"/>
        <family val="2"/>
      </rPr>
      <t>eq)</t>
    </r>
  </si>
  <si>
    <t>3.3 Aigua</t>
  </si>
  <si>
    <r>
      <t>QUANTITAT (m</t>
    </r>
    <r>
      <rPr>
        <b/>
        <vertAlign val="superscript"/>
        <sz val="12"/>
        <rFont val="Arial"/>
        <family val="2"/>
      </rPr>
      <t>3</t>
    </r>
    <r>
      <rPr>
        <b/>
        <sz val="12"/>
        <rFont val="Arial"/>
        <family val="2"/>
      </rPr>
      <t>)</t>
    </r>
  </si>
  <si>
    <r>
      <t>RESULTAT (tCO</t>
    </r>
    <r>
      <rPr>
        <b/>
        <vertAlign val="subscript"/>
        <sz val="11"/>
        <rFont val="Calibri"/>
        <family val="2"/>
        <scheme val="minor"/>
      </rPr>
      <t xml:space="preserve">2 </t>
    </r>
    <r>
      <rPr>
        <b/>
        <sz val="11"/>
        <rFont val="Calibri"/>
        <family val="2"/>
        <scheme val="minor"/>
      </rPr>
      <t>eq)</t>
    </r>
  </si>
  <si>
    <t>Factor emissió per consum d'aigua</t>
  </si>
  <si>
    <r>
      <t>kg CO</t>
    </r>
    <r>
      <rPr>
        <vertAlign val="subscript"/>
        <sz val="11"/>
        <rFont val="Arial"/>
        <family val="2"/>
      </rPr>
      <t xml:space="preserve">2 </t>
    </r>
    <r>
      <rPr>
        <sz val="11"/>
        <rFont val="Arial"/>
        <family val="2"/>
      </rPr>
      <t>eq/m</t>
    </r>
    <r>
      <rPr>
        <vertAlign val="superscript"/>
        <sz val="11"/>
        <rFont val="Arial"/>
        <family val="2"/>
      </rPr>
      <t>3</t>
    </r>
  </si>
  <si>
    <t>OCCC: Guia factors d'emissió, maig 2023. Consum d'aigua, pàg. 105</t>
  </si>
  <si>
    <r>
      <t>Total emissions aigua
(tCO</t>
    </r>
    <r>
      <rPr>
        <b/>
        <vertAlign val="subscript"/>
        <sz val="12"/>
        <color rgb="FF000000"/>
        <rFont val="Calibri"/>
        <family val="2"/>
      </rPr>
      <t>2</t>
    </r>
    <r>
      <rPr>
        <b/>
        <sz val="12"/>
        <color rgb="FF000000"/>
        <rFont val="Calibri"/>
        <family val="2"/>
      </rPr>
      <t>eq)</t>
    </r>
  </si>
  <si>
    <t>4. Alimentació</t>
  </si>
  <si>
    <t>4.1 Menjar</t>
  </si>
  <si>
    <t>QUANTITAT (nombre menús)</t>
  </si>
  <si>
    <r>
      <t>KgCO</t>
    </r>
    <r>
      <rPr>
        <vertAlign val="subscript"/>
        <sz val="11"/>
        <color theme="1"/>
        <rFont val="Calibri"/>
        <family val="2"/>
      </rPr>
      <t>2</t>
    </r>
    <r>
      <rPr>
        <sz val="11"/>
        <color theme="1"/>
        <rFont val="Calibri"/>
        <family val="2"/>
      </rPr>
      <t>eq/menú</t>
    </r>
  </si>
  <si>
    <t>Universidad de Alcalá (exemplo menú vegano)</t>
  </si>
  <si>
    <t>Universidad de Alcalá (exemplo menú vegetariano)</t>
  </si>
  <si>
    <t>Menú de peix</t>
  </si>
  <si>
    <t>Universidad de Alcalá (exemplo menú pesquetariano)</t>
  </si>
  <si>
    <t>Menú de carn</t>
  </si>
  <si>
    <t>Universidad de Alcalá (exemplo menú carne)</t>
  </si>
  <si>
    <t>Universidad de Alcalá (snack)</t>
  </si>
  <si>
    <r>
      <t>Total emissions menjar
 (tCO</t>
    </r>
    <r>
      <rPr>
        <b/>
        <vertAlign val="subscript"/>
        <sz val="12"/>
        <color rgb="FF000000"/>
        <rFont val="Calibri"/>
        <family val="2"/>
      </rPr>
      <t>2</t>
    </r>
    <r>
      <rPr>
        <b/>
        <sz val="12"/>
        <color rgb="FF000000"/>
        <rFont val="Calibri"/>
        <family val="2"/>
      </rPr>
      <t>eq)</t>
    </r>
  </si>
  <si>
    <t>4.2 Beguda</t>
  </si>
  <si>
    <t>QUANTITAT (nombre)</t>
  </si>
  <si>
    <t>Aigües de plàstic</t>
  </si>
  <si>
    <r>
      <t>KgCO</t>
    </r>
    <r>
      <rPr>
        <vertAlign val="subscript"/>
        <sz val="11"/>
        <rFont val="Calibri"/>
        <family val="2"/>
      </rPr>
      <t>2</t>
    </r>
    <r>
      <rPr>
        <sz val="11"/>
        <rFont val="Calibri"/>
        <family val="2"/>
      </rPr>
      <t>eq/kg</t>
    </r>
  </si>
  <si>
    <t>Càtedra d'ètica ambiental de la Universitat d'Alcalà</t>
  </si>
  <si>
    <t>Càtedra d'ètica ambiental de la Universitat d'Alcalà - mitjana begudes (excepte té)</t>
  </si>
  <si>
    <t>Begudes vegetals</t>
  </si>
  <si>
    <t>Càtedra d'ètica ambiental de la Universitat d'Alcalà_Mitjanes llets vegetals</t>
  </si>
  <si>
    <r>
      <t>Total emissions begudes
 (tCO</t>
    </r>
    <r>
      <rPr>
        <b/>
        <vertAlign val="subscript"/>
        <sz val="12"/>
        <color rgb="FF000000"/>
        <rFont val="Calibri"/>
        <family val="2"/>
      </rPr>
      <t>2</t>
    </r>
    <r>
      <rPr>
        <b/>
        <sz val="12"/>
        <color rgb="FF000000"/>
        <rFont val="Calibri"/>
        <family val="2"/>
      </rPr>
      <t>eq)</t>
    </r>
  </si>
  <si>
    <t>3CeUOw7TvEOMBv9yU2dv7AXUCdap0bNNi8NjYLftGFJUNUZTVlM0UUVZWEVKNzBXUEE5Q0ZDMUNQOS4u</t>
  </si>
  <si>
    <t>Form1</t>
  </si>
  <si>
    <t>{99d67af6-ef02-42cf-9059-99405f464d7c}</t>
  </si>
  <si>
    <t>Petjada de Carboni del Turisme a la ciutat de Barcelona En el marc del Pla Estratègic de Turisme 2016-2021</t>
  </si>
  <si>
    <t>Petjada de Carboni del Turisme a la ciutat de Barcelona En el marc del Pla Estratègic de Turisme 2016-2022</t>
  </si>
  <si>
    <t>Pensió/Hostal/Alberg</t>
  </si>
  <si>
    <t>Apartaments turístics/HUTs</t>
  </si>
  <si>
    <t>Pensions/Hostals/Albergs</t>
  </si>
  <si>
    <t>Densitat (kg/m3)</t>
  </si>
  <si>
    <t>L</t>
  </si>
  <si>
    <t>Inclusió de persones amb diversitat funcional</t>
  </si>
  <si>
    <t>Diversitat funcional</t>
  </si>
  <si>
    <t>Personal amb diversitat funcional</t>
  </si>
  <si>
    <t>Ponents amb diversitat funcional</t>
  </si>
  <si>
    <t>2.3. Inclusió de persones amb diversitat funcional</t>
  </si>
  <si>
    <t>Social: diversitat funcional</t>
  </si>
  <si>
    <t>Personal amb diversitat funcional que ha treballat a l'esdeveniment</t>
  </si>
  <si>
    <t>Amb diversitat funcional</t>
  </si>
  <si>
    <t>Sense diversitat funcional</t>
  </si>
  <si>
    <t>Ponents amb diversitat funcional a l'esdeveniment</t>
  </si>
  <si>
    <t>Demaneu la informació a cada empresa involucrada en l'esdeveniment (inclosa l'empresa organitzadora). Respondre sempre és voluntari.</t>
  </si>
  <si>
    <t>l'esdeveniment</t>
  </si>
  <si>
    <t>Entrada de dades - Altres empreses proveïdores</t>
  </si>
  <si>
    <t>Entrada de dades - Proveïdor alimentació i begudes</t>
  </si>
  <si>
    <t>Entrada de dades - Espai esdeveniment</t>
  </si>
  <si>
    <t>* Preferentment, si el lloc on se celebra l'esdeveniment té un sistema de gestió d'energia i, per tant, està monitorat, caldrà obtenir les dades reals dels consums associats als dies de l'esdeveniment.
* Si les instal·lacions no disposen d'un sistema de monitoratge, aleshores caldrà obtenir una estimació a partir del consum energètic real de les seves instal·lacions de tot l'any anterior i dividir-ho pel nombre de dies que la instal·lació ha estat oberta i funcionant. Amb aquesta ràtio de consum/dia es multiplica pels dies que ha durat l'esdeveniment i ja es podrien tenir unes dades estimatives dels consums.</t>
  </si>
  <si>
    <t>Entrada de dades - Participants de l'esdeveniment i ponents</t>
  </si>
  <si>
    <t>Selecciona la resposta de la llista desplegable. Opcions amb asterisc (*) consultar condicions a la taula adjunta d'aclariments.</t>
  </si>
  <si>
    <t>Desplaçaments</t>
  </si>
  <si>
    <t>Selecciona</t>
  </si>
  <si>
    <t>Selecciona la resposta de la llista desplegable.</t>
  </si>
  <si>
    <t>TAULA ADJUNTA D'ACLARIMENTS (*)</t>
  </si>
  <si>
    <t>Transport</t>
  </si>
  <si>
    <t>Aclariment</t>
  </si>
  <si>
    <t>Distància</t>
  </si>
  <si>
    <t>Avió</t>
  </si>
  <si>
    <t>Vehicle</t>
  </si>
  <si>
    <t>Vehicle_compartit</t>
  </si>
  <si>
    <t>Transport_públic</t>
  </si>
  <si>
    <t>Altres</t>
  </si>
  <si>
    <t>Avió recorregut domèstic*</t>
  </si>
  <si>
    <t>Cotxe compartit de gasolina*</t>
  </si>
  <si>
    <t>Avió curt recorregut*</t>
  </si>
  <si>
    <t>Cotxe compartit de dièsel*</t>
  </si>
  <si>
    <t>Avió llarg recorregut*</t>
  </si>
  <si>
    <t>Cotxe compartit híbrid*</t>
  </si>
  <si>
    <t>Cotxe compartit (gasolina, dièsel, híbrid, elèctric)</t>
  </si>
  <si>
    <t>---</t>
  </si>
  <si>
    <t>Avió vols internacionals*</t>
  </si>
  <si>
    <t>Cotxe compartit elèctric*</t>
  </si>
  <si>
    <t>Cotxe de dièsel</t>
  </si>
  <si>
    <t>Demaneu aquesta informació (estimatives dels consums) al lloc on se celebra l'esdeveniment. 
La manera més fàcil de saber la part de consum d'energia imputable a l'esdeveniment és que en el contracte s'estableixi que caldrà que es lliurin dades de consums de l'edifici durant el temps que dura l'esdeveniment.
* Preferentment, si el lloc on se celebra l'esdeveniment té un sistema de gestió d'energia i, per tant, està monitorat, caldrà obtenir les dades reals dels consums associats als dies de l'esdeveniment.
* Si les instal·lacions no disposen d'un sistema de monitoratge, aleshores caldrà obtenir una estimació a partir del consum energètic real de les seves instal·lacions de tot l'any anterior i dividir-ho pel nombre de dies que la instal·lació ha estat oberta i funcionant. Amb aquesta ràtio de consum/dia es multiplica pels dies que ha durat l'esdeveniment i ja es podrien tenir unes dades estimatives dels consums.</t>
  </si>
  <si>
    <t>Orgànica</t>
  </si>
  <si>
    <t>Total de persones</t>
  </si>
  <si>
    <t>Persones no binàries</t>
  </si>
  <si>
    <t>Total de directius i directives</t>
  </si>
  <si>
    <t>Persones no binàries directives</t>
  </si>
  <si>
    <t>Total de tècnics i tècniques</t>
  </si>
  <si>
    <t>Persones no binàries tècniques</t>
  </si>
  <si>
    <t>Total de persones de servei</t>
  </si>
  <si>
    <t>Persones no binàries de servei</t>
  </si>
  <si>
    <t>Total de persones subcontractades</t>
  </si>
  <si>
    <t>Persones no binàries subcontractades</t>
  </si>
  <si>
    <t>Ponents dones amb càrrec directiu</t>
  </si>
  <si>
    <t>Ponents homes amb càrrec directiu</t>
  </si>
  <si>
    <t>Ponents persones no binàries amb càrrec directiu</t>
  </si>
  <si>
    <t>Catalanes i espanyoles</t>
  </si>
  <si>
    <t>Dones amb diversitat funcional</t>
  </si>
  <si>
    <t>Homes amb diversitat funcional</t>
  </si>
  <si>
    <t>Persones no binàries amb diversitat funcional</t>
  </si>
  <si>
    <t>Total ponents amb diversitat funcional</t>
  </si>
  <si>
    <t>Ponents dones amb diversitat funcional</t>
  </si>
  <si>
    <t>Ponents homes amb diversitat funcional</t>
  </si>
  <si>
    <t>Ponents persones no binàries amb diversitat funcional</t>
  </si>
  <si>
    <t>Tipologia d'empresa</t>
  </si>
  <si>
    <t>Total personal amb diversitat funcional</t>
  </si>
  <si>
    <t xml:space="preserve">Ràtio salarial empreses involucrades en l'organització de </t>
  </si>
  <si>
    <t>Empreses no catalanes</t>
  </si>
  <si>
    <r>
      <t>Gas natural. Si disposeu del consum en m</t>
    </r>
    <r>
      <rPr>
        <vertAlign val="superscript"/>
        <sz val="12"/>
        <rFont val="Calibri"/>
        <family val="2"/>
        <scheme val="minor"/>
      </rPr>
      <t>3</t>
    </r>
    <r>
      <rPr>
        <sz val="12"/>
        <rFont val="Calibri"/>
        <family val="2"/>
        <scheme val="minor"/>
      </rPr>
      <t>, per transformar el consum a kWh, apliqueu el següent factor multiplicador: 11,65 kWh/Nm</t>
    </r>
    <r>
      <rPr>
        <vertAlign val="superscript"/>
        <sz val="12"/>
        <rFont val="Calibri"/>
        <family val="2"/>
        <scheme val="minor"/>
      </rPr>
      <t>3</t>
    </r>
    <r>
      <rPr>
        <sz val="12"/>
        <rFont val="Calibri"/>
        <family val="2"/>
        <scheme val="minor"/>
      </rPr>
      <t xml:space="preserve"> de gas natural.</t>
    </r>
  </si>
  <si>
    <t>Vols entre aeroports espanyols.</t>
  </si>
  <si>
    <t>Vols des d'aeroport espanyol a aeroport europeu.</t>
  </si>
  <si>
    <t>Vols des d'aeroport espanyol a aeroport NO europeu.</t>
  </si>
  <si>
    <t>Vols entre aeroports que no surten ni aterren a aeroports espanyols.</t>
  </si>
  <si>
    <t>S'assimila a un factor d'ocupació de dues persones.</t>
  </si>
  <si>
    <t>Per saber els Km de distància es pot utilitzar la següent eina:
https://www.icao.int/environmental-protection/Carbonoffset/Pages/default.aspx
Per una simplificació, es pot utilitzar la distància per transport terrestre (cotxe) de Google Maps.</t>
  </si>
  <si>
    <t>1. Si el desplaçament s'ha fet amb furgoneta i coneixeu els quilòmetres que s'han recorregut per transportar-ho cal introduir la dada a la cel·la E22.
2. Si en comptes de quilòmetres algunes empreses subcontractades us poden proporcionar les dades dels desplaçaments de mercaderies (aliments, estands, etc.) directament en emissions, cal indicar-les a la cel·la E23.</t>
  </si>
  <si>
    <t>1. Si el desplaçament s'ha fet amb furgoneta i coneixeu els quilòmetres que s'han recorregut per transportar-ho cal introduir la dada a la cel·la E21.
2. Si en comptes de quilòmetres algunes empreses subcontractades us poden proporcionar les dades dels desplaçaments de mercaderies (aliments, estands, etc.) directament en emissions, cal indicar-les a la cel·la E22.</t>
  </si>
  <si>
    <r>
      <t xml:space="preserve"> Petjada de carboni total (tCO</t>
    </r>
    <r>
      <rPr>
        <b/>
        <vertAlign val="subscript"/>
        <sz val="16"/>
        <rFont val="Calibri"/>
        <family val="2"/>
      </rPr>
      <t>2eq</t>
    </r>
    <r>
      <rPr>
        <b/>
        <sz val="16"/>
        <rFont val="Calibri"/>
        <family val="2"/>
      </rPr>
      <t>)</t>
    </r>
  </si>
  <si>
    <t>*Les emissions del transport de mercaderies poden provenir directament de l'empresa de transport i estar calculades amb factors d'emissió no facilitats per l'eina.</t>
  </si>
  <si>
    <r>
      <t>Tones directes de CO</t>
    </r>
    <r>
      <rPr>
        <vertAlign val="subscript"/>
        <sz val="12"/>
        <rFont val="Calibri"/>
        <family val="2"/>
        <scheme val="minor"/>
      </rPr>
      <t>2eq</t>
    </r>
  </si>
  <si>
    <r>
      <t>tCO</t>
    </r>
    <r>
      <rPr>
        <vertAlign val="subscript"/>
        <sz val="12"/>
        <rFont val="Calibri"/>
        <family val="2"/>
        <scheme val="minor"/>
      </rPr>
      <t>2eq</t>
    </r>
  </si>
  <si>
    <r>
      <t xml:space="preserve">Emissions de mobilitat de mercaderies (estands, mobles, transport de </t>
    </r>
    <r>
      <rPr>
        <b/>
        <i/>
        <sz val="11"/>
        <rFont val="Calibri"/>
        <family val="2"/>
        <scheme val="minor"/>
      </rPr>
      <t>flyers</t>
    </r>
    <r>
      <rPr>
        <b/>
        <sz val="11"/>
        <rFont val="Calibri"/>
        <family val="2"/>
        <scheme val="minor"/>
      </rPr>
      <t xml:space="preserve">...) associades a l'esdeveniment. </t>
    </r>
  </si>
  <si>
    <t>Gasoil (p. ex. generadors)</t>
  </si>
  <si>
    <r>
      <t>tCO</t>
    </r>
    <r>
      <rPr>
        <b/>
        <vertAlign val="subscript"/>
        <sz val="12"/>
        <color rgb="FF000000"/>
        <rFont val="Calibri"/>
        <family val="2"/>
      </rPr>
      <t>2eq</t>
    </r>
  </si>
  <si>
    <t>Aquesta eina està pensada per ajudar a l'autoavaluació de la sostenibilitat general d'un esdeveniment. En aquest sentit, l'eina permet calcular aspectes ambientals (petjada de carboni), socials (gènere i inclusió) i econòmics (economia local i diferències salarials) d'un esdeveniment.
La persona que omple totes les dades és l'encarregada de l'organització de l'esdeveniment.
Per tal de fer una avaluació tan complerta com sigui possible, caldrà que la persona que organitza l'esdeveniment demani informació tant a les persones participants com a les empreses responsables de diferents serveis durant l'esdeveniment (p. ex. càtering). Aconsellem que es comenti la necessitat d'obtenir les dades a totes les empreses que tenen un rol en l'esdeveniment prèviament a la seva realització, per tal que ho tinguin en compte des de l'inici.</t>
  </si>
  <si>
    <t>Versió en fase de prova que s'està testejant.</t>
  </si>
  <si>
    <t>L'Eina pel càlcul de la sostenibilitat dels esdeveniments ha estat creada per l'Agència Catalana de Turisme (ACT) en col·laboració amb l'Oficina Catalana del Canvi Climàtic (OCCC) i el suport de l’Institut Català de les Dones (ICD). La propietat intel·lectual sobre la mateixa correspon en exclusiva a l’Agència Catalana de Turisme. 
L'Eina s’ha concebut per dur a terme un procés d’autoavaluació i no per la certificació d’empreses o entitats. La qualitat de les dades és responsabilitat exclusiva de la persona física o jurídica organitzadora de l'esdeveniment. L'Agència Catalana de Turisme no es fa responsable de la qualitat de les dades introduïdes a l’Eina, del resultat que s’obtingui i del destí que es doni al mateix.
L'Eina es posa a disposició del públic amb finalitats no comercials. Els usuaris tenen permís per utilitzar-la i cedir-la, indicant sempre la font i autoria de la mateixa i fent-ho d'una manera que no suggereixi que l’Agència Catalana de Turisme dona suport o patrocina l'ús que els usuaris facin de l’Eina. Qualsevol reproducció o adaptació per crear una versió comercial de l’Eina està estrictament prohibit.</t>
  </si>
  <si>
    <t>Avió recorregut nacional</t>
  </si>
  <si>
    <r>
      <t>Si disposeu de les dades del transport de mercaderies directament en emissions de CO</t>
    </r>
    <r>
      <rPr>
        <vertAlign val="subscript"/>
        <sz val="12"/>
        <rFont val="Calibri"/>
        <family val="2"/>
        <scheme val="minor"/>
      </rPr>
      <t>2eq</t>
    </r>
    <r>
      <rPr>
        <sz val="12"/>
        <rFont val="Calibri"/>
        <family val="2"/>
        <scheme val="minor"/>
      </rPr>
      <t>, cal indicar-les a la cel·la E59.</t>
    </r>
  </si>
  <si>
    <r>
      <t xml:space="preserve">Emissions de mobilitat de mercaderies (estands, mobles, transport de </t>
    </r>
    <r>
      <rPr>
        <b/>
        <i/>
        <sz val="11"/>
        <rFont val="Calibri"/>
        <family val="2"/>
        <scheme val="minor"/>
      </rPr>
      <t>flyers</t>
    </r>
    <r>
      <rPr>
        <b/>
        <sz val="11"/>
        <rFont val="Calibri"/>
        <family val="2"/>
        <scheme val="minor"/>
      </rPr>
      <t>...) associades a l'esdeveniment</t>
    </r>
  </si>
  <si>
    <t>Nombre de persones subcontractades per dur a terme</t>
  </si>
  <si>
    <t>Recopileu vosaltres aquesta informació. Heu d'incloure la vostra empresa al recompte.</t>
  </si>
  <si>
    <t>Nombre total d'empreses involucrades en l'esdeveniment</t>
  </si>
  <si>
    <t>Demaneu la informació a cada empresa involucrada en l'esdeveniment. Heu d'incloure la vostra empresa al recompte.</t>
  </si>
  <si>
    <t>Centres especials de treball</t>
  </si>
  <si>
    <t>Empreses d'inserció social</t>
  </si>
  <si>
    <t>Indiqueu a la columna E, amb un 1, el tipus d'empresa que sou.</t>
  </si>
  <si>
    <t>1. Si el desplaçament s'ha fet amb furgoneta i coneixeu els quilòmetres que s'han recorregut per transportar-ho cal introduir la dada a la cel·la E23.
2. Si en comptes de quilòmetres algunes empreses subcontractades us poden proporcionar les dades dels desplaçaments de mercaderies (aliments, estands, etc.) directament en emissions, cal indicar-les a la cel·la E24.</t>
  </si>
  <si>
    <r>
      <t xml:space="preserve">Centres </t>
    </r>
    <r>
      <rPr>
        <sz val="12"/>
        <rFont val="Calibri"/>
        <family val="2"/>
      </rPr>
      <t>especialitzats de treball</t>
    </r>
  </si>
  <si>
    <t>Ràtios salarials de les empreses involucrades a l'esdeveniment</t>
  </si>
  <si>
    <t>Indiqueu a la columna E, amb un 1, si heu realitzat l'auditoria retributiva i el tipus d'empresa que sou. Respondre sempre és voluntari.</t>
  </si>
  <si>
    <r>
      <t>El fitxer d'Excel té 10 pestanyes visibles:</t>
    </r>
    <r>
      <rPr>
        <i/>
        <sz val="12"/>
        <rFont val="Calibri"/>
        <family val="2"/>
        <scheme val="minor"/>
      </rPr>
      <t xml:space="preserve"> Introducció, Dades esdeveniment, Dades organització, Participants_Ponents, Espai esdeveniment, Dades alimentació i begudes, Altres empreses proveïdores, Dades Allotjament, Dades transport </t>
    </r>
    <r>
      <rPr>
        <sz val="12"/>
        <rFont val="Calibri"/>
        <family val="2"/>
        <scheme val="minor"/>
      </rPr>
      <t xml:space="preserve">i </t>
    </r>
    <r>
      <rPr>
        <i/>
        <sz val="12"/>
        <rFont val="Calibri"/>
        <family val="2"/>
        <scheme val="minor"/>
      </rPr>
      <t>Informe de resultats</t>
    </r>
    <r>
      <rPr>
        <sz val="12"/>
        <rFont val="Calibri"/>
        <family val="2"/>
        <scheme val="minor"/>
      </rPr>
      <t xml:space="preserve">.
A l'inici de cada pestanya es troba l'índex de continguts amb enllaços per a facilitar la navegació entre les diferents taules i seccions.
Podeu utilitzar el comandament </t>
    </r>
    <r>
      <rPr>
        <i/>
        <sz val="12"/>
        <rFont val="Calibri"/>
        <family val="2"/>
        <scheme val="minor"/>
      </rPr>
      <t>"Anar a" / "Ir a"</t>
    </r>
    <r>
      <rPr>
        <sz val="12"/>
        <rFont val="Calibri"/>
        <family val="2"/>
        <scheme val="minor"/>
      </rPr>
      <t xml:space="preserve"> (té drecera de teclat) per a obrir un quadre de diàleg que enumera tots els noms definits per a anar ràpidament a la ubicació amb nom.</t>
    </r>
  </si>
  <si>
    <t>Econòmica: estimulació de l'economia local</t>
  </si>
  <si>
    <r>
      <t xml:space="preserve">Pas 1: Entreu els resultats a les columnes E per a les categories de la pestanya corresponent al vostre rol en l'organització de l'esdeveniment. Les caselles </t>
    </r>
    <r>
      <rPr>
        <b/>
        <sz val="12"/>
        <color theme="2" tint="-0.499984740745262"/>
        <rFont val="Calibri"/>
        <family val="2"/>
        <scheme val="minor"/>
      </rPr>
      <t>en gris</t>
    </r>
    <r>
      <rPr>
        <sz val="12"/>
        <rFont val="Calibri"/>
        <family val="2"/>
        <scheme val="minor"/>
      </rPr>
      <t xml:space="preserve"> s'omplen automàticament.
Pas 2: Retorneu el document completat al vostre referent.
Si voleu veure l’informe corresponent al càlcul de la sostenibilitat referent a la vostra part de l’esdeveniment aneu a la pestanya </t>
    </r>
    <r>
      <rPr>
        <i/>
        <sz val="12"/>
        <rFont val="Calibri"/>
        <family val="2"/>
        <scheme val="minor"/>
      </rPr>
      <t>“Informe de resultats”</t>
    </r>
    <r>
      <rPr>
        <sz val="12"/>
        <rFont val="Calibri"/>
        <family val="2"/>
        <scheme val="minor"/>
      </rPr>
      <t xml:space="preserve">.
L'empresa organitzadora de l'esdeveniment pot utilitzar aquesta eina per fer el sumatori del càlcul de sostenibilitat de totes les empreses involucrades en l'organització i així calcular la sostenibilitat total de l'esdeveniment. Per fer-ho, cal que ompli totes les pestanyes corresponents al rol de cada empresa involucrada, inclosa la seva,  amb les dades que li hauran facilitat prèviament. La suma total de les dades es podrà veure a la pestanya </t>
    </r>
    <r>
      <rPr>
        <i/>
        <sz val="12"/>
        <rFont val="Calibri"/>
        <family val="2"/>
        <scheme val="minor"/>
      </rPr>
      <t>"Dades esdeveniment"</t>
    </r>
    <r>
      <rPr>
        <sz val="12"/>
        <rFont val="Calibri"/>
        <family val="2"/>
        <scheme val="minor"/>
      </rPr>
      <t xml:space="preserve">, que s'omple automàticament. Per veure els resultats de l'informe corresponent al càlcul de la sostenibilitat total de l'esdeveniment, cal que vagi a la pestanya </t>
    </r>
    <r>
      <rPr>
        <i/>
        <sz val="12"/>
        <rFont val="Calibri"/>
        <family val="2"/>
        <scheme val="minor"/>
      </rPr>
      <t>"Informe de resultats"</t>
    </r>
    <r>
      <rPr>
        <sz val="12"/>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</si>
</sst>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112">
    <font>
      <sz val="11"/>
      <color theme="1"/>
      <name val="Calibri"/>
      <family val="2"/>
      <scheme val="minor"/>
    </font>
    <font>
      <sz val="12"/>
      <color theme="1"/>
      <name val="Calibri"/>
      <family val="2"/>
      <scheme val="minor"/>
    </font>
    <font>
      <u/>
      <sz val="11"/>
      <color theme="10"/>
      <name val="Calibri"/>
      <family val="2"/>
      <scheme val="minor"/>
    </font>
    <font>
      <sz val="11"/>
      <color rgb="FF000000"/>
      <name val="Calibri"/>
      <family val="2"/>
    </font>
    <font>
      <b/>
      <sz val="12"/>
      <color rgb="FF000000"/>
      <name val="Calibri"/>
      <family val="2"/>
    </font>
    <font>
      <b/>
      <sz val="13"/>
      <color rgb="FFFFFFFF"/>
      <name val="Calibri"/>
      <family val="2"/>
    </font>
    <font>
      <sz val="13"/>
      <color rgb="FFFFFFFF"/>
      <name val="Calibri"/>
      <family val="2"/>
    </font>
    <font>
      <sz val="14"/>
      <color rgb="FFFFFFFF"/>
      <name val="Calibri"/>
      <family val="2"/>
    </font>
    <font>
      <sz val="13"/>
      <color rgb="FF000000"/>
      <name val="Calibri"/>
      <family val="2"/>
    </font>
    <font>
      <b/>
      <sz val="13"/>
      <color rgb="FF000000"/>
      <name val="Calibri"/>
      <family val="2"/>
    </font>
    <font>
      <b/>
      <sz val="12"/>
      <name val="Arial"/>
      <family val="2"/>
    </font>
    <font>
      <sz val="12"/>
      <color rgb="FF000000"/>
      <name val="Calibri"/>
      <family val="2"/>
    </font>
    <font>
      <sz val="12"/>
      <name val="Arial"/>
      <family val="2"/>
    </font>
    <font>
      <u/>
      <sz val="12"/>
      <color rgb="FF0563C1"/>
      <name val="Calibri"/>
      <family val="2"/>
    </font>
    <font>
      <b/>
      <sz val="14"/>
      <color rgb="FFFFFFFF"/>
      <name val="Calibri"/>
      <family val="2"/>
    </font>
    <font>
      <sz val="12"/>
      <color rgb="FFFFFFFF"/>
      <name val="Calibri"/>
      <family val="2"/>
    </font>
    <font>
      <b/>
      <sz val="14"/>
      <color rgb="FF000000"/>
      <name val="Calibri"/>
      <family val="2"/>
    </font>
    <font>
      <b/>
      <sz val="11"/>
      <name val="Arial"/>
      <family val="2"/>
    </font>
    <font>
      <sz val="11"/>
      <name val="Arial"/>
      <family val="2"/>
    </font>
    <font>
      <sz val="11"/>
      <color rgb="FF000000"/>
      <name val="Arial"/>
      <family val="2"/>
    </font>
    <font>
      <sz val="12"/>
      <name val="Calibri"/>
      <family val="2"/>
    </font>
    <font>
      <sz val="12"/>
      <color rgb="FF000000"/>
      <name val="Arial"/>
      <family val="2"/>
    </font>
    <font>
      <vertAlign val="subscript"/>
      <sz val="11"/>
      <name val="Arial"/>
      <family val="2"/>
    </font>
    <font>
      <u/>
      <sz val="11"/>
      <color rgb="FF0563C1"/>
      <name val="Calibri"/>
      <family val="2"/>
    </font>
    <font>
      <b/>
      <sz val="11"/>
      <color theme="1"/>
      <name val="Calibri"/>
      <family val="2"/>
      <scheme val="minor"/>
    </font>
    <font>
      <sz val="11"/>
      <color indexed="81"/>
      <name val="Tahoma"/>
      <family val="2"/>
    </font>
    <font>
      <sz val="11"/>
      <color rgb="FF000000"/>
      <name val="Calibri"/>
      <family val="2"/>
      <scheme val="minor"/>
    </font>
    <font>
      <b/>
      <sz val="11"/>
      <color rgb="FF000000"/>
      <name val="Calibri"/>
      <family val="2"/>
    </font>
    <font>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4"/>
      <color theme="0"/>
      <name val="Calibri"/>
      <family val="2"/>
      <scheme val="minor"/>
    </font>
    <font>
      <sz val="14"/>
      <color theme="0"/>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sz val="13"/>
      <name val="Calibri"/>
      <family val="2"/>
    </font>
    <font>
      <b/>
      <sz val="13"/>
      <name val="Calibri"/>
      <family val="2"/>
    </font>
    <font>
      <sz val="14"/>
      <name val="Calibri"/>
      <family val="2"/>
    </font>
    <font>
      <b/>
      <sz val="11"/>
      <name val="Calibri"/>
      <family val="2"/>
    </font>
    <font>
      <sz val="11"/>
      <color theme="0"/>
      <name val="Calibri"/>
      <family val="2"/>
      <scheme val="minor"/>
    </font>
    <font>
      <sz val="11"/>
      <name val="Calibri"/>
      <family val="2"/>
      <scheme val="minor"/>
    </font>
    <font>
      <b/>
      <sz val="16"/>
      <color theme="0"/>
      <name val="Calibri"/>
      <family val="2"/>
      <scheme val="minor"/>
    </font>
    <font>
      <sz val="14"/>
      <color theme="1"/>
      <name val="Calibri"/>
      <family val="2"/>
      <scheme val="minor"/>
    </font>
    <font>
      <sz val="10"/>
      <name val="Arial"/>
      <family val="2"/>
    </font>
    <font>
      <sz val="12"/>
      <color rgb="FFFF0000"/>
      <name val="Calibri"/>
      <family val="2"/>
    </font>
    <font>
      <sz val="9"/>
      <color indexed="81"/>
      <name val="Tahoma"/>
      <family val="2"/>
    </font>
    <font>
      <b/>
      <sz val="9"/>
      <color indexed="81"/>
      <name val="Tahoma"/>
      <family val="2"/>
    </font>
    <font>
      <b/>
      <sz val="11"/>
      <name val="Calibri"/>
      <family val="2"/>
      <scheme val="minor"/>
    </font>
    <font>
      <b/>
      <vertAlign val="subscript"/>
      <sz val="11"/>
      <name val="Calibri"/>
      <family val="2"/>
      <scheme val="minor"/>
    </font>
    <font>
      <b/>
      <vertAlign val="superscript"/>
      <sz val="12"/>
      <name val="Arial"/>
      <family val="2"/>
    </font>
    <font>
      <sz val="11"/>
      <name val="Calibri"/>
      <family val="2"/>
    </font>
    <font>
      <vertAlign val="subscript"/>
      <sz val="11"/>
      <name val="Calibri"/>
      <family val="2"/>
    </font>
    <font>
      <vertAlign val="superscript"/>
      <sz val="12"/>
      <name val="Calibri"/>
      <family val="2"/>
      <scheme val="minor"/>
    </font>
    <font>
      <vertAlign val="subscript"/>
      <sz val="11"/>
      <name val="Calibri"/>
      <family val="2"/>
      <scheme val="minor"/>
    </font>
    <font>
      <vertAlign val="superscript"/>
      <sz val="11"/>
      <name val="Arial"/>
      <family val="2"/>
    </font>
    <font>
      <b/>
      <sz val="12"/>
      <name val="Calibri"/>
      <family val="2"/>
    </font>
    <font>
      <b/>
      <sz val="11"/>
      <color indexed="81"/>
      <name val="Tahoma"/>
      <family val="2"/>
    </font>
    <font>
      <b/>
      <sz val="10"/>
      <color rgb="FFFFFFFF"/>
      <name val="Calibri"/>
      <family val="2"/>
    </font>
    <font>
      <sz val="9"/>
      <name val="Calibri"/>
      <family val="2"/>
      <scheme val="minor"/>
    </font>
    <font>
      <u/>
      <sz val="12"/>
      <color theme="10"/>
      <name val="Calibri"/>
      <family val="2"/>
      <scheme val="minor"/>
    </font>
    <font>
      <vertAlign val="subscript"/>
      <sz val="12"/>
      <name val="Calibri"/>
      <family val="2"/>
    </font>
    <font>
      <b/>
      <vertAlign val="subscript"/>
      <sz val="12"/>
      <color rgb="FF000000"/>
      <name val="Calibri"/>
      <family val="2"/>
    </font>
    <font>
      <b/>
      <sz val="14"/>
      <name val="Calibri"/>
      <family val="2"/>
      <scheme val="minor"/>
    </font>
    <font>
      <sz val="14"/>
      <color rgb="FF000000"/>
      <name val="Calibri"/>
      <family val="2"/>
      <scheme val="minor"/>
    </font>
    <font>
      <b/>
      <vertAlign val="subscript"/>
      <sz val="14"/>
      <name val="Calibri"/>
      <family val="2"/>
      <scheme val="minor"/>
    </font>
    <font>
      <b/>
      <vertAlign val="subscript"/>
      <sz val="12"/>
      <name val="Arial"/>
      <family val="2"/>
    </font>
    <font>
      <sz val="16"/>
      <color rgb="FFFFFFFF"/>
      <name val="Calibri"/>
      <family val="2"/>
    </font>
    <font>
      <b/>
      <sz val="16"/>
      <color rgb="FFFFFFFF"/>
      <name val="Calibri"/>
      <family val="2"/>
    </font>
    <font>
      <b/>
      <vertAlign val="subscript"/>
      <sz val="16"/>
      <color rgb="FFFFFFFF"/>
      <name val="Calibri"/>
      <family val="2"/>
    </font>
    <font>
      <vertAlign val="subscript"/>
      <sz val="12"/>
      <color rgb="FF000000"/>
      <name val="Calibri"/>
      <family val="2"/>
      <scheme val="minor"/>
    </font>
    <font>
      <sz val="11"/>
      <color theme="1"/>
      <name val="Calibri"/>
      <family val="2"/>
    </font>
    <font>
      <b/>
      <vertAlign val="subscript"/>
      <sz val="11"/>
      <name val="Calibri"/>
      <family val="2"/>
    </font>
    <font>
      <vertAlign val="subscript"/>
      <sz val="12"/>
      <color rgb="FF000000"/>
      <name val="Calibri"/>
      <family val="2"/>
    </font>
    <font>
      <vertAlign val="subscript"/>
      <sz val="11"/>
      <color rgb="FF000000"/>
      <name val="Calibri"/>
      <family val="2"/>
    </font>
    <font>
      <u/>
      <sz val="11"/>
      <color theme="10"/>
      <name val="Calibri"/>
      <family val="2"/>
    </font>
    <font>
      <b/>
      <vertAlign val="subscript"/>
      <sz val="11"/>
      <color rgb="FF000000"/>
      <name val="Calibri"/>
      <family val="2"/>
    </font>
    <font>
      <u/>
      <sz val="11"/>
      <name val="Calibri"/>
      <family val="2"/>
    </font>
    <font>
      <sz val="12"/>
      <color theme="1"/>
      <name val="Calibri"/>
      <family val="2"/>
    </font>
    <font>
      <vertAlign val="subscript"/>
      <sz val="12"/>
      <color theme="1"/>
      <name val="Calibri"/>
      <family val="2"/>
    </font>
    <font>
      <vertAlign val="subscript"/>
      <sz val="12"/>
      <color theme="1"/>
      <name val="Calibri"/>
      <family val="2"/>
      <scheme val="minor"/>
    </font>
    <font>
      <vertAlign val="subscript"/>
      <sz val="11"/>
      <color theme="1"/>
      <name val="Calibri"/>
      <family val="2"/>
    </font>
    <font>
      <sz val="10"/>
      <color rgb="FF000000"/>
      <name val="Calibri"/>
      <family val="2"/>
    </font>
    <font>
      <b/>
      <sz val="16"/>
      <name val="Calibri"/>
      <family val="2"/>
    </font>
    <font>
      <b/>
      <vertAlign val="subscript"/>
      <sz val="16"/>
      <name val="Calibri"/>
      <family val="2"/>
    </font>
    <font>
      <i/>
      <sz val="9"/>
      <color theme="1"/>
      <name val="Calibri"/>
      <family val="2"/>
      <scheme val="minor"/>
    </font>
    <font>
      <i/>
      <sz val="14"/>
      <color theme="1"/>
      <name val="Calibri"/>
      <family val="2"/>
      <scheme val="minor"/>
    </font>
    <font>
      <b/>
      <sz val="14"/>
      <color rgb="FF808080"/>
      <name val="Calibri"/>
      <family val="2"/>
    </font>
    <font>
      <sz val="10"/>
      <color theme="1"/>
      <name val="Calibri"/>
      <family val="2"/>
      <scheme val="minor"/>
    </font>
    <font>
      <sz val="11"/>
      <color rgb="FF000000"/>
      <name val="Tahoma"/>
      <family val="2"/>
    </font>
    <font>
      <b/>
      <sz val="11"/>
      <color rgb="FF000000"/>
      <name val="Tahoma"/>
      <family val="2"/>
    </font>
    <font>
      <b/>
      <sz val="11"/>
      <color theme="0"/>
      <name val="Calibri"/>
      <family val="2"/>
      <scheme val="minor"/>
    </font>
    <font>
      <b/>
      <sz val="16"/>
      <name val="Calibri"/>
      <family val="2"/>
      <scheme val="minor"/>
    </font>
    <font>
      <vertAlign val="subscript"/>
      <sz val="12"/>
      <name val="Calibri"/>
      <family val="2"/>
      <scheme val="minor"/>
    </font>
    <font>
      <i/>
      <sz val="12"/>
      <name val="Calibri"/>
      <family val="2"/>
      <scheme val="minor"/>
    </font>
    <font>
      <b/>
      <sz val="11"/>
      <color rgb="FFFFFFFF"/>
      <name val="Calibri"/>
      <family val="2"/>
      <scheme val="minor"/>
    </font>
    <font>
      <b/>
      <sz val="11"/>
      <color rgb="FF000000"/>
      <name val="Calibri"/>
      <family val="2"/>
      <scheme val="minor"/>
    </font>
    <font>
      <b/>
      <i/>
      <sz val="11"/>
      <name val="Calibri"/>
      <family val="2"/>
      <scheme val="minor"/>
    </font>
    <font>
      <b/>
      <sz val="16"/>
      <color rgb="FF000000"/>
      <name val="Calibri"/>
      <family val="2"/>
    </font>
    <font>
      <i/>
      <sz val="9"/>
      <color rgb="FF000000"/>
      <name val="Calibri"/>
      <family val="2"/>
    </font>
    <font>
      <b/>
      <sz val="11"/>
      <color rgb="FF757171"/>
      <name val="Calibri"/>
      <family val="2"/>
    </font>
    <font>
      <b/>
      <sz val="12"/>
      <color rgb="FF3A3838"/>
      <name val="Calibri"/>
      <family val="2"/>
    </font>
    <font>
      <sz val="8"/>
      <color rgb="FF3A3838"/>
      <name val="Calibri"/>
      <family val="2"/>
    </font>
    <font>
      <b/>
      <sz val="11"/>
      <color rgb="FF3A3838"/>
      <name val="Calibri"/>
      <family val="2"/>
    </font>
    <font>
      <sz val="11"/>
      <color rgb="FFFFFFFF"/>
      <name val="Calibri"/>
      <family val="2"/>
    </font>
    <font>
      <b/>
      <sz val="12"/>
      <color theme="0" tint="-0.499984740745262"/>
      <name val="Calibri"/>
      <family val="2"/>
      <scheme val="minor"/>
    </font>
    <font>
      <b/>
      <sz val="12"/>
      <color theme="2" tint="-0.499984740745262"/>
      <name val="Calibri"/>
      <family val="2"/>
      <scheme val="minor"/>
    </font>
    <font>
      <b/>
      <sz val="11"/>
      <color theme="0" tint="-0.499984740745262"/>
      <name val="Calibri"/>
      <family val="2"/>
      <scheme val="minor"/>
    </font>
    <font>
      <sz val="11"/>
      <color theme="0" tint="-0.499984740745262"/>
      <name val="Calibri"/>
      <family val="2"/>
      <scheme val="minor"/>
    </font>
    <font>
      <sz val="12"/>
      <color theme="0" tint="-0.499984740745262"/>
      <name val="Calibri"/>
      <family val="2"/>
      <scheme val="minor"/>
    </font>
  </fonts>
  <fills count="36">
    <fill>
      <patternFill patternType="none"/>
    </fill>
    <fill>
      <patternFill patternType="gray125"/>
    </fill>
    <fill>
      <patternFill patternType="solid">
        <fgColor rgb="FFFFFFFF"/>
        <bgColor rgb="FF000000"/>
      </patternFill>
    </fill>
    <fill>
      <patternFill patternType="solid">
        <fgColor rgb="FF44546A"/>
        <bgColor rgb="FF000000"/>
      </patternFill>
    </fill>
    <fill>
      <patternFill patternType="solid">
        <fgColor rgb="FFB4C6E7"/>
        <bgColor rgb="FF000000"/>
      </patternFill>
    </fill>
    <fill>
      <patternFill patternType="solid">
        <fgColor rgb="FF54B0FE"/>
        <bgColor rgb="FF00ABEA"/>
      </patternFill>
    </fill>
    <fill>
      <patternFill patternType="solid">
        <fgColor rgb="FFFFF2CC"/>
        <bgColor rgb="FF000000"/>
      </patternFill>
    </fill>
    <fill>
      <patternFill patternType="solid">
        <fgColor rgb="FFD9E1F2"/>
        <bgColor rgb="FF000000"/>
      </patternFill>
    </fill>
    <fill>
      <patternFill patternType="solid">
        <fgColor rgb="FFFFFFFF"/>
        <bgColor indexed="64"/>
      </patternFill>
    </fill>
    <fill>
      <patternFill patternType="solid">
        <fgColor rgb="FFE7E6E6"/>
        <bgColor rgb="FF000000"/>
      </patternFill>
    </fill>
    <fill>
      <patternFill patternType="solid">
        <fgColor theme="0"/>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39997558519241921"/>
        <bgColor indexed="64"/>
      </patternFill>
    </fill>
    <fill>
      <patternFill patternType="solid">
        <fgColor theme="8" tint="0.79998168889431442"/>
        <bgColor rgb="FF000000"/>
      </patternFill>
    </fill>
    <fill>
      <patternFill patternType="solid">
        <fgColor theme="0"/>
        <bgColor rgb="FF000000"/>
      </patternFill>
    </fill>
    <fill>
      <patternFill patternType="solid">
        <fgColor theme="2"/>
        <bgColor rgb="FF000000"/>
      </patternFill>
    </fill>
    <fill>
      <patternFill patternType="solid">
        <fgColor theme="2"/>
        <bgColor indexed="64"/>
      </patternFill>
    </fill>
    <fill>
      <patternFill patternType="solid">
        <fgColor rgb="FFE7E6E6"/>
        <bgColor indexed="64"/>
      </patternFill>
    </fill>
    <fill>
      <patternFill patternType="solid">
        <fgColor theme="0" tint="-4.9989318521683403E-2"/>
        <bgColor indexed="64"/>
      </patternFill>
    </fill>
    <fill>
      <patternFill patternType="solid">
        <fgColor rgb="FF0091C4"/>
        <bgColor indexed="64"/>
      </patternFill>
    </fill>
    <fill>
      <patternFill patternType="solid">
        <fgColor theme="9" tint="0.79998168889431442"/>
        <bgColor indexed="64"/>
      </patternFill>
    </fill>
    <fill>
      <patternFill patternType="solid">
        <fgColor rgb="FF21404F"/>
        <bgColor indexed="64"/>
      </patternFill>
    </fill>
    <fill>
      <patternFill patternType="solid">
        <fgColor rgb="FFF2F2F2"/>
        <bgColor indexed="64"/>
      </patternFill>
    </fill>
    <fill>
      <patternFill patternType="solid">
        <fgColor rgb="FFF2F2F2"/>
        <bgColor rgb="FF000000"/>
      </patternFill>
    </fill>
    <fill>
      <patternFill patternType="solid">
        <fgColor rgb="FFFAD227"/>
        <bgColor indexed="64"/>
      </patternFill>
    </fill>
    <fill>
      <patternFill patternType="solid">
        <fgColor rgb="FFAE5F1E"/>
        <bgColor indexed="64"/>
      </patternFill>
    </fill>
    <fill>
      <patternFill patternType="solid">
        <fgColor rgb="FF4E617A"/>
        <bgColor indexed="64"/>
      </patternFill>
    </fill>
    <fill>
      <patternFill patternType="solid">
        <fgColor rgb="FF5A5A5A"/>
        <bgColor indexed="64"/>
      </patternFill>
    </fill>
    <fill>
      <patternFill patternType="solid">
        <fgColor rgb="FF808080"/>
        <bgColor indexed="64"/>
      </patternFill>
    </fill>
    <fill>
      <patternFill patternType="solid">
        <fgColor rgb="FF000000"/>
        <bgColor rgb="FF000000"/>
      </patternFill>
    </fill>
    <fill>
      <patternFill patternType="solid">
        <fgColor rgb="FFA9D08E"/>
        <bgColor rgb="FF000000"/>
      </patternFill>
    </fill>
    <fill>
      <patternFill patternType="solid">
        <fgColor rgb="FFD6DCE4"/>
        <bgColor rgb="FF000000"/>
      </patternFill>
    </fill>
    <fill>
      <patternFill patternType="solid">
        <fgColor rgb="FFFFD966"/>
        <bgColor rgb="FF000000"/>
      </patternFill>
    </fill>
    <fill>
      <patternFill patternType="solid">
        <fgColor rgb="FFA6A6A6"/>
        <bgColor rgb="FF000000"/>
      </patternFill>
    </fill>
  </fills>
  <borders count="145">
    <border>
      <left/>
      <right/>
      <top/>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bottom style="medium">
        <color rgb="FF000000"/>
      </bottom>
      <diagonal/>
    </border>
    <border>
      <left/>
      <right style="thin">
        <color indexed="64"/>
      </right>
      <top style="medium">
        <color rgb="FF000000"/>
      </top>
      <bottom/>
      <diagonal/>
    </border>
    <border>
      <left/>
      <right/>
      <top/>
      <bottom style="thin">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rgb="FF000000"/>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rgb="FF000000"/>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rgb="FF000000"/>
      </right>
      <top style="medium">
        <color indexed="64"/>
      </top>
      <bottom/>
      <diagonal/>
    </border>
    <border>
      <left style="medium">
        <color rgb="FFFFFFFF"/>
      </left>
      <right/>
      <top style="medium">
        <color rgb="FFFFFFFF"/>
      </top>
      <bottom/>
      <diagonal/>
    </border>
    <border>
      <left/>
      <right style="medium">
        <color rgb="FF000000"/>
      </right>
      <top style="medium">
        <color indexed="64"/>
      </top>
      <bottom style="medium">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right/>
      <top/>
      <bottom style="thick">
        <color indexed="64"/>
      </bottom>
      <diagonal/>
    </border>
    <border>
      <left style="medium">
        <color indexed="64"/>
      </left>
      <right/>
      <top style="thin">
        <color theme="1"/>
      </top>
      <bottom/>
      <diagonal/>
    </border>
    <border>
      <left/>
      <right/>
      <top style="thin">
        <color theme="1"/>
      </top>
      <bottom/>
      <diagonal/>
    </border>
    <border>
      <left/>
      <right style="medium">
        <color indexed="64"/>
      </right>
      <top style="thin">
        <color theme="1"/>
      </top>
      <bottom/>
      <diagonal/>
    </border>
    <border>
      <left style="thin">
        <color theme="1"/>
      </left>
      <right/>
      <top style="medium">
        <color indexed="64"/>
      </top>
      <bottom/>
      <diagonal/>
    </border>
    <border>
      <left/>
      <right style="thin">
        <color theme="3"/>
      </right>
      <top/>
      <bottom/>
      <diagonal/>
    </border>
    <border>
      <left style="thin">
        <color theme="3"/>
      </left>
      <right/>
      <top/>
      <bottom/>
      <diagonal/>
    </border>
    <border>
      <left/>
      <right/>
      <top/>
      <bottom style="medium">
        <color rgb="FF666262"/>
      </bottom>
      <diagonal/>
    </border>
    <border>
      <left/>
      <right style="thin">
        <color theme="3"/>
      </right>
      <top/>
      <bottom style="medium">
        <color rgb="FF666262"/>
      </bottom>
      <diagonal/>
    </border>
    <border>
      <left style="medium">
        <color indexed="64"/>
      </left>
      <right style="medium">
        <color indexed="64"/>
      </right>
      <top style="medium">
        <color indexed="64"/>
      </top>
      <bottom style="medium">
        <color rgb="FFF2F2F2"/>
      </bottom>
      <diagonal/>
    </border>
    <border>
      <left style="medium">
        <color indexed="64"/>
      </left>
      <right style="medium">
        <color indexed="64"/>
      </right>
      <top style="medium">
        <color rgb="FFF2F2F2"/>
      </top>
      <bottom/>
      <diagonal/>
    </border>
    <border>
      <left style="medium">
        <color indexed="64"/>
      </left>
      <right style="medium">
        <color indexed="64"/>
      </right>
      <top style="medium">
        <color rgb="FFF2F2F2"/>
      </top>
      <bottom style="medium">
        <color rgb="FFF2F2F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rgb="FF9A2500"/>
      </right>
      <top/>
      <bottom style="medium">
        <color indexed="64"/>
      </bottom>
      <diagonal/>
    </border>
    <border>
      <left style="medium">
        <color indexed="64"/>
      </left>
      <right/>
      <top style="thin">
        <color indexed="64"/>
      </top>
      <bottom/>
      <diagonal/>
    </border>
    <border>
      <left/>
      <right style="medium">
        <color indexed="64"/>
      </right>
      <top style="medium">
        <color theme="0" tint="-0.34998626667073579"/>
      </top>
      <bottom/>
      <diagonal/>
    </border>
    <border>
      <left style="medium">
        <color indexed="64"/>
      </left>
      <right/>
      <top style="medium">
        <color theme="0" tint="-0.34998626667073579"/>
      </top>
      <bottom style="medium">
        <color indexed="64"/>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indexed="64"/>
      </left>
      <right style="medium">
        <color indexed="64"/>
      </right>
      <top style="medium">
        <color rgb="FFF2F2F2"/>
      </top>
      <bottom style="medium">
        <color indexed="64"/>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style="medium">
        <color indexed="64"/>
      </left>
      <right style="thin">
        <color indexed="64"/>
      </right>
      <top style="thin">
        <color rgb="FF000000"/>
      </top>
      <bottom style="thin">
        <color indexed="64"/>
      </bottom>
      <diagonal/>
    </border>
    <border>
      <left style="medium">
        <color indexed="64"/>
      </left>
      <right style="medium">
        <color indexed="64"/>
      </right>
      <top style="medium">
        <color rgb="FFF2F2F2"/>
      </top>
      <bottom style="thin">
        <color rgb="FFF2F2F2"/>
      </bottom>
      <diagonal/>
    </border>
    <border>
      <left style="medium">
        <color indexed="64"/>
      </left>
      <right style="medium">
        <color indexed="64"/>
      </right>
      <top style="thin">
        <color rgb="FFF2F2F2"/>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bottom style="thin">
        <color theme="0"/>
      </bottom>
      <diagonal/>
    </border>
    <border>
      <left style="thin">
        <color theme="0"/>
      </left>
      <right/>
      <top style="thin">
        <color theme="0"/>
      </top>
      <bottom/>
      <diagonal/>
    </border>
    <border>
      <left/>
      <right/>
      <top/>
      <bottom style="thin">
        <color theme="2" tint="-0.249977111117893"/>
      </bottom>
      <diagonal/>
    </border>
    <border>
      <left/>
      <right/>
      <top/>
      <bottom style="thin">
        <color theme="1"/>
      </bottom>
      <diagonal/>
    </border>
    <border>
      <left style="medium">
        <color indexed="64"/>
      </left>
      <right style="thin">
        <color indexed="64"/>
      </right>
      <top style="thin">
        <color theme="1"/>
      </top>
      <bottom style="medium">
        <color indexed="64"/>
      </bottom>
      <diagonal/>
    </border>
    <border>
      <left/>
      <right style="thin">
        <color theme="2" tint="-0.249977111117893"/>
      </right>
      <top/>
      <bottom/>
      <diagonal/>
    </border>
    <border>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medium">
        <color indexed="64"/>
      </bottom>
      <diagonal/>
    </border>
    <border>
      <left/>
      <right style="thin">
        <color theme="0"/>
      </right>
      <top style="thin">
        <color theme="0"/>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theme="0"/>
      </top>
      <bottom/>
      <diagonal/>
    </border>
    <border>
      <left/>
      <right/>
      <top/>
      <bottom style="medium">
        <color theme="0"/>
      </bottom>
      <diagonal/>
    </border>
    <border>
      <left/>
      <right/>
      <top style="medium">
        <color theme="0"/>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diagonal/>
    </border>
  </borders>
  <cellStyleXfs count="4">
    <xf numFmtId="0" fontId="0" fillId="0" borderId="0"/>
    <xf numFmtId="0" fontId="2" fillId="0" borderId="0" applyNumberFormat="0"/>
    <xf numFmtId="9" fontId="28" fillId="0" borderId="0" applyFont="0" applyFill="0" applyBorder="0" applyAlignment="0" applyProtection="0"/>
    <xf numFmtId="0" fontId="46" fillId="0" borderId="0"/>
  </cellStyleXfs>
  <cellXfs count="827">
    <xf numFmtId="0" fontId="0" fillId="0" borderId="0" xfId="0"/>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5" fillId="3" borderId="0" xfId="0" applyFont="1" applyFill="1" applyAlignment="1">
      <alignment vertical="center"/>
    </xf>
    <xf numFmtId="0" fontId="6" fillId="3" borderId="0" xfId="0" applyFont="1" applyFill="1" applyAlignment="1">
      <alignment vertical="center"/>
    </xf>
    <xf numFmtId="0" fontId="9" fillId="4" borderId="0" xfId="0" applyFont="1" applyFill="1" applyAlignment="1">
      <alignment vertical="center"/>
    </xf>
    <xf numFmtId="0" fontId="8" fillId="4" borderId="0" xfId="0" applyFont="1" applyFill="1" applyAlignment="1">
      <alignment vertical="center"/>
    </xf>
    <xf numFmtId="0" fontId="11" fillId="0" borderId="0" xfId="0" applyFont="1" applyAlignment="1">
      <alignment vertical="center"/>
    </xf>
    <xf numFmtId="0" fontId="4" fillId="2" borderId="0" xfId="0" applyFont="1" applyFill="1" applyAlignment="1">
      <alignment vertical="center"/>
    </xf>
    <xf numFmtId="0" fontId="11" fillId="2" borderId="0" xfId="0" applyFont="1" applyFill="1" applyAlignment="1">
      <alignment vertical="center"/>
    </xf>
    <xf numFmtId="0" fontId="6" fillId="3" borderId="0" xfId="0" applyFont="1" applyFill="1" applyAlignment="1">
      <alignment horizontal="center" vertical="center"/>
    </xf>
    <xf numFmtId="0" fontId="8" fillId="4" borderId="0" xfId="0" applyFont="1" applyFill="1" applyAlignment="1">
      <alignment horizontal="center" vertical="center"/>
    </xf>
    <xf numFmtId="0" fontId="11" fillId="2" borderId="0" xfId="0" applyFont="1" applyFill="1" applyAlignment="1">
      <alignment horizontal="center" vertical="center"/>
    </xf>
    <xf numFmtId="0" fontId="0" fillId="0" borderId="0" xfId="0" applyAlignment="1">
      <alignment horizontal="center" vertical="center"/>
    </xf>
    <xf numFmtId="0" fontId="5" fillId="3" borderId="1" xfId="0" applyFont="1" applyFill="1" applyBorder="1" applyAlignment="1">
      <alignment horizontal="center" vertical="center"/>
    </xf>
    <xf numFmtId="0" fontId="14" fillId="3" borderId="0" xfId="0" applyFont="1" applyFill="1" applyAlignment="1">
      <alignment vertical="center"/>
    </xf>
    <xf numFmtId="0" fontId="15" fillId="3" borderId="0" xfId="0" applyFont="1" applyFill="1" applyAlignment="1">
      <alignment horizontal="center" vertical="center"/>
    </xf>
    <xf numFmtId="0" fontId="15" fillId="3" borderId="0" xfId="0" applyFont="1" applyFill="1" applyAlignment="1">
      <alignment vertical="center"/>
    </xf>
    <xf numFmtId="0" fontId="3" fillId="2" borderId="0" xfId="0" applyFont="1" applyFill="1" applyAlignment="1">
      <alignment vertical="center"/>
    </xf>
    <xf numFmtId="0" fontId="11" fillId="4" borderId="0" xfId="0" applyFont="1" applyFill="1" applyAlignment="1">
      <alignment vertical="center"/>
    </xf>
    <xf numFmtId="0" fontId="18" fillId="2" borderId="0" xfId="0" applyFont="1" applyFill="1" applyAlignment="1">
      <alignment vertical="center"/>
    </xf>
    <xf numFmtId="0" fontId="18" fillId="2" borderId="0" xfId="0" applyFont="1" applyFill="1" applyAlignment="1">
      <alignment horizontal="center" vertical="center"/>
    </xf>
    <xf numFmtId="0" fontId="17" fillId="6" borderId="5" xfId="0" applyFont="1" applyFill="1" applyBorder="1" applyAlignment="1">
      <alignment horizontal="center" vertical="center" wrapText="1"/>
    </xf>
    <xf numFmtId="0" fontId="2" fillId="0" borderId="0" xfId="1" applyAlignment="1">
      <alignment vertical="center"/>
    </xf>
    <xf numFmtId="0" fontId="8" fillId="2" borderId="0" xfId="0" applyFont="1" applyFill="1" applyAlignment="1">
      <alignment vertical="center"/>
    </xf>
    <xf numFmtId="0" fontId="13" fillId="2" borderId="0" xfId="0" applyFont="1" applyFill="1" applyAlignment="1">
      <alignment vertical="center"/>
    </xf>
    <xf numFmtId="0" fontId="8" fillId="0" borderId="0" xfId="0" applyFont="1" applyAlignment="1">
      <alignment vertical="center"/>
    </xf>
    <xf numFmtId="0" fontId="10" fillId="5" borderId="11" xfId="0" applyFont="1" applyFill="1" applyBorder="1" applyAlignment="1">
      <alignment vertical="center" wrapText="1"/>
    </xf>
    <xf numFmtId="0" fontId="19" fillId="2" borderId="0" xfId="0" applyFont="1" applyFill="1" applyAlignment="1">
      <alignment vertical="center"/>
    </xf>
    <xf numFmtId="0" fontId="23"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19" fillId="2" borderId="0" xfId="0" applyFont="1" applyFill="1" applyAlignment="1">
      <alignment horizontal="center" vertical="center"/>
    </xf>
    <xf numFmtId="0" fontId="0" fillId="10" borderId="0" xfId="0" applyFill="1"/>
    <xf numFmtId="0" fontId="0" fillId="0" borderId="0" xfId="0" applyAlignment="1">
      <alignment horizontal="center" vertical="center" wrapText="1"/>
    </xf>
    <xf numFmtId="0" fontId="30" fillId="10" borderId="0" xfId="0" applyFont="1" applyFill="1" applyAlignment="1">
      <alignment vertical="center"/>
    </xf>
    <xf numFmtId="0" fontId="21" fillId="2" borderId="0" xfId="0" applyFont="1" applyFill="1" applyAlignment="1">
      <alignment vertical="center"/>
    </xf>
    <xf numFmtId="0" fontId="47" fillId="2" borderId="0" xfId="0" applyFont="1" applyFill="1" applyAlignment="1">
      <alignment vertical="center"/>
    </xf>
    <xf numFmtId="0" fontId="3" fillId="2" borderId="0" xfId="0" applyFont="1" applyFill="1" applyAlignment="1">
      <alignment vertical="center" wrapText="1"/>
    </xf>
    <xf numFmtId="0" fontId="11" fillId="8" borderId="0" xfId="0" applyFont="1" applyFill="1" applyAlignment="1">
      <alignment vertical="center"/>
    </xf>
    <xf numFmtId="0" fontId="13" fillId="8" borderId="0" xfId="0" applyFont="1" applyFill="1" applyAlignment="1">
      <alignment vertical="center"/>
    </xf>
    <xf numFmtId="0" fontId="11" fillId="8" borderId="0" xfId="0" applyFont="1" applyFill="1" applyAlignment="1">
      <alignment vertical="center" wrapText="1"/>
    </xf>
    <xf numFmtId="0" fontId="3" fillId="18" borderId="50" xfId="0" applyFont="1" applyFill="1" applyBorder="1" applyAlignment="1">
      <alignment horizontal="center" vertical="center"/>
    </xf>
    <xf numFmtId="0" fontId="43" fillId="17" borderId="24" xfId="0" applyFont="1" applyFill="1" applyBorder="1" applyAlignment="1">
      <alignment vertical="center"/>
    </xf>
    <xf numFmtId="0" fontId="43" fillId="18" borderId="24" xfId="3" applyFont="1" applyFill="1" applyBorder="1" applyAlignment="1">
      <alignment vertical="center"/>
    </xf>
    <xf numFmtId="0" fontId="43" fillId="17" borderId="27" xfId="0" applyFont="1" applyFill="1" applyBorder="1" applyAlignment="1">
      <alignment vertical="center"/>
    </xf>
    <xf numFmtId="0" fontId="17" fillId="17" borderId="3" xfId="0" applyFont="1" applyFill="1" applyBorder="1" applyAlignment="1">
      <alignment vertical="center"/>
    </xf>
    <xf numFmtId="0" fontId="18" fillId="17" borderId="63" xfId="0" applyFont="1" applyFill="1" applyBorder="1" applyAlignment="1">
      <alignment horizontal="right" vertical="center"/>
    </xf>
    <xf numFmtId="0" fontId="8" fillId="2" borderId="0" xfId="0" applyFont="1" applyFill="1" applyAlignment="1">
      <alignment horizontal="center" vertical="center" wrapText="1"/>
    </xf>
    <xf numFmtId="0" fontId="19" fillId="2" borderId="0" xfId="0" applyFont="1" applyFill="1" applyAlignment="1">
      <alignment horizontal="center" vertical="center" wrapText="1"/>
    </xf>
    <xf numFmtId="0" fontId="23" fillId="2" borderId="0" xfId="0" applyFont="1" applyFill="1" applyAlignment="1">
      <alignment horizontal="center" vertical="center" wrapText="1"/>
    </xf>
    <xf numFmtId="0" fontId="3" fillId="0" borderId="0" xfId="0" applyFont="1" applyAlignment="1">
      <alignment horizontal="center" vertical="center" wrapText="1"/>
    </xf>
    <xf numFmtId="0" fontId="10" fillId="6" borderId="30" xfId="0" applyFont="1" applyFill="1" applyBorder="1" applyAlignment="1">
      <alignment horizontal="center" vertical="center" wrapText="1"/>
    </xf>
    <xf numFmtId="0" fontId="20" fillId="18" borderId="25" xfId="0" applyFont="1" applyFill="1" applyBorder="1" applyAlignment="1">
      <alignment vertical="center" wrapText="1"/>
    </xf>
    <xf numFmtId="0" fontId="20" fillId="18" borderId="33" xfId="0" applyFont="1" applyFill="1" applyBorder="1" applyAlignment="1">
      <alignment vertical="center" wrapText="1"/>
    </xf>
    <xf numFmtId="0" fontId="11" fillId="2" borderId="0" xfId="0" applyFont="1" applyFill="1" applyAlignment="1">
      <alignment vertical="center" wrapText="1"/>
    </xf>
    <xf numFmtId="0" fontId="10" fillId="6" borderId="42" xfId="0" applyFont="1" applyFill="1" applyBorder="1" applyAlignment="1">
      <alignment horizontal="center" vertical="center" wrapText="1"/>
    </xf>
    <xf numFmtId="0" fontId="3" fillId="18" borderId="60" xfId="0" applyFont="1" applyFill="1" applyBorder="1" applyAlignment="1">
      <alignment horizontal="center" vertical="center"/>
    </xf>
    <xf numFmtId="0" fontId="3" fillId="18" borderId="50" xfId="0" applyFont="1" applyFill="1" applyBorder="1" applyAlignment="1">
      <alignment horizontal="left" vertical="center"/>
    </xf>
    <xf numFmtId="0" fontId="3" fillId="18" borderId="60" xfId="0" applyFont="1" applyFill="1" applyBorder="1" applyAlignment="1">
      <alignment horizontal="left" vertical="center"/>
    </xf>
    <xf numFmtId="0" fontId="38" fillId="2" borderId="0" xfId="0" applyFont="1" applyFill="1" applyAlignment="1">
      <alignment horizontal="center" vertical="center" wrapText="1"/>
    </xf>
    <xf numFmtId="0" fontId="4" fillId="4" borderId="6"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5" fillId="3" borderId="0" xfId="0" applyFont="1" applyFill="1" applyAlignment="1">
      <alignment horizontal="center" vertical="center"/>
    </xf>
    <xf numFmtId="0" fontId="9" fillId="4" borderId="0" xfId="0" applyFont="1" applyFill="1" applyAlignment="1">
      <alignment horizontal="center" vertical="center"/>
    </xf>
    <xf numFmtId="0" fontId="10" fillId="5" borderId="42" xfId="0" applyFont="1" applyFill="1" applyBorder="1" applyAlignment="1">
      <alignment horizontal="center" vertical="center" wrapText="1"/>
    </xf>
    <xf numFmtId="0" fontId="18" fillId="17" borderId="62" xfId="0" applyFont="1" applyFill="1" applyBorder="1" applyAlignment="1">
      <alignment vertical="center"/>
    </xf>
    <xf numFmtId="0" fontId="20" fillId="17" borderId="26" xfId="0" applyFont="1" applyFill="1" applyBorder="1" applyAlignment="1">
      <alignment vertical="center"/>
    </xf>
    <xf numFmtId="0" fontId="20" fillId="18" borderId="37" xfId="0" applyFont="1" applyFill="1" applyBorder="1" applyAlignment="1">
      <alignment horizontal="center" vertical="center"/>
    </xf>
    <xf numFmtId="0" fontId="20" fillId="18" borderId="38" xfId="0" applyFont="1" applyFill="1" applyBorder="1" applyAlignment="1">
      <alignment horizontal="center" vertical="center" wrapText="1"/>
    </xf>
    <xf numFmtId="0" fontId="20" fillId="18" borderId="38" xfId="0" applyFont="1" applyFill="1" applyBorder="1" applyAlignment="1">
      <alignment horizontal="center" vertical="center"/>
    </xf>
    <xf numFmtId="0" fontId="20" fillId="18" borderId="46" xfId="0" applyFont="1" applyFill="1" applyBorder="1" applyAlignment="1">
      <alignment horizontal="center" vertical="center"/>
    </xf>
    <xf numFmtId="0" fontId="10" fillId="6" borderId="13" xfId="0" applyFont="1" applyFill="1" applyBorder="1" applyAlignment="1">
      <alignment horizontal="center" vertical="center" wrapText="1"/>
    </xf>
    <xf numFmtId="2" fontId="11" fillId="4" borderId="4" xfId="0" applyNumberFormat="1" applyFont="1" applyFill="1" applyBorder="1" applyAlignment="1">
      <alignment horizontal="center" vertical="center"/>
    </xf>
    <xf numFmtId="0" fontId="20" fillId="18" borderId="24" xfId="0" applyFont="1" applyFill="1" applyBorder="1" applyAlignment="1">
      <alignment horizontal="center" vertical="center"/>
    </xf>
    <xf numFmtId="0" fontId="4" fillId="4" borderId="0" xfId="0" applyFont="1" applyFill="1" applyAlignment="1">
      <alignment vertical="center"/>
    </xf>
    <xf numFmtId="0" fontId="11" fillId="4" borderId="0" xfId="0" applyFont="1" applyFill="1" applyAlignment="1">
      <alignment horizontal="center" vertical="center"/>
    </xf>
    <xf numFmtId="0" fontId="11" fillId="4" borderId="0" xfId="0" applyFont="1" applyFill="1" applyAlignment="1">
      <alignment vertical="center" wrapText="1"/>
    </xf>
    <xf numFmtId="0" fontId="62" fillId="18" borderId="67" xfId="1" applyFont="1" applyFill="1" applyBorder="1" applyAlignment="1">
      <alignment vertical="center" wrapText="1"/>
    </xf>
    <xf numFmtId="0" fontId="62" fillId="18" borderId="28" xfId="1" applyFont="1" applyFill="1" applyBorder="1" applyAlignment="1">
      <alignment vertical="center" wrapText="1"/>
    </xf>
    <xf numFmtId="0" fontId="62" fillId="18" borderId="33" xfId="1" applyFont="1" applyFill="1" applyBorder="1" applyAlignment="1">
      <alignment vertical="center" wrapText="1"/>
    </xf>
    <xf numFmtId="0" fontId="11" fillId="0" borderId="0" xfId="0" applyFont="1" applyAlignment="1">
      <alignment horizontal="center" vertical="center"/>
    </xf>
    <xf numFmtId="0" fontId="11" fillId="0" borderId="0" xfId="0" applyFont="1" applyAlignment="1">
      <alignment vertical="center" wrapText="1"/>
    </xf>
    <xf numFmtId="1" fontId="20" fillId="15" borderId="24" xfId="0" applyNumberFormat="1" applyFont="1" applyFill="1" applyBorder="1" applyAlignment="1">
      <alignment horizontal="right" vertical="center"/>
    </xf>
    <xf numFmtId="2" fontId="20" fillId="15" borderId="24" xfId="0" applyNumberFormat="1" applyFont="1" applyFill="1" applyBorder="1" applyAlignment="1">
      <alignment horizontal="right" vertical="center"/>
    </xf>
    <xf numFmtId="1" fontId="35" fillId="15" borderId="24" xfId="0" applyNumberFormat="1" applyFont="1" applyFill="1" applyBorder="1" applyAlignment="1">
      <alignment horizontal="right" vertical="center"/>
    </xf>
    <xf numFmtId="2" fontId="35" fillId="15" borderId="24" xfId="0" applyNumberFormat="1" applyFont="1" applyFill="1" applyBorder="1" applyAlignment="1">
      <alignment horizontal="right" vertical="center"/>
    </xf>
    <xf numFmtId="1" fontId="35" fillId="15" borderId="41" xfId="0" applyNumberFormat="1" applyFont="1" applyFill="1" applyBorder="1" applyAlignment="1">
      <alignment horizontal="right" vertical="center"/>
    </xf>
    <xf numFmtId="2" fontId="35" fillId="15" borderId="41" xfId="0" applyNumberFormat="1" applyFont="1" applyFill="1" applyBorder="1" applyAlignment="1">
      <alignment horizontal="right" vertical="center"/>
    </xf>
    <xf numFmtId="0" fontId="58" fillId="5" borderId="7" xfId="0" applyFont="1" applyFill="1" applyBorder="1" applyAlignment="1">
      <alignment vertical="center" wrapText="1"/>
    </xf>
    <xf numFmtId="0" fontId="58" fillId="5" borderId="8" xfId="0" applyFont="1" applyFill="1" applyBorder="1" applyAlignment="1">
      <alignment vertical="center" wrapText="1"/>
    </xf>
    <xf numFmtId="0" fontId="58" fillId="6" borderId="42" xfId="0" applyFont="1" applyFill="1" applyBorder="1" applyAlignment="1">
      <alignment horizontal="center" vertical="center" wrapText="1"/>
    </xf>
    <xf numFmtId="0" fontId="66" fillId="8" borderId="0" xfId="0" applyFont="1" applyFill="1" applyAlignment="1">
      <alignment vertical="center"/>
    </xf>
    <xf numFmtId="0" fontId="45" fillId="8" borderId="0" xfId="0" applyFont="1" applyFill="1" applyAlignment="1">
      <alignment vertical="center"/>
    </xf>
    <xf numFmtId="0" fontId="45" fillId="0" borderId="0" xfId="0" applyFont="1" applyAlignment="1">
      <alignment vertical="center"/>
    </xf>
    <xf numFmtId="0" fontId="36" fillId="18" borderId="27" xfId="0" applyFont="1" applyFill="1" applyBorder="1" applyAlignment="1">
      <alignment horizontal="center" vertical="center" wrapText="1"/>
    </xf>
    <xf numFmtId="0" fontId="35" fillId="18" borderId="27" xfId="0" applyFont="1" applyFill="1" applyBorder="1" applyAlignment="1">
      <alignment horizontal="right" vertical="center"/>
    </xf>
    <xf numFmtId="2" fontId="35" fillId="15" borderId="27" xfId="0" applyNumberFormat="1" applyFont="1" applyFill="1" applyBorder="1" applyAlignment="1">
      <alignment horizontal="center" vertical="center"/>
    </xf>
    <xf numFmtId="0" fontId="35" fillId="18" borderId="27" xfId="0" applyFont="1" applyFill="1" applyBorder="1" applyAlignment="1">
      <alignment vertical="center" wrapText="1"/>
    </xf>
    <xf numFmtId="0" fontId="35" fillId="18" borderId="27" xfId="0" applyFont="1" applyFill="1" applyBorder="1" applyAlignment="1">
      <alignment horizontal="right" vertical="center" wrapText="1"/>
    </xf>
    <xf numFmtId="0" fontId="36" fillId="18" borderId="59" xfId="0" applyFont="1" applyFill="1" applyBorder="1" applyAlignment="1">
      <alignment horizontal="center" vertical="center" wrapText="1"/>
    </xf>
    <xf numFmtId="1" fontId="35" fillId="15" borderId="59" xfId="0" applyNumberFormat="1" applyFont="1" applyFill="1" applyBorder="1" applyAlignment="1">
      <alignment horizontal="center" vertical="center"/>
    </xf>
    <xf numFmtId="2" fontId="35" fillId="15" borderId="59" xfId="0" applyNumberFormat="1" applyFont="1" applyFill="1" applyBorder="1" applyAlignment="1">
      <alignment horizontal="center" vertical="center"/>
    </xf>
    <xf numFmtId="0" fontId="65" fillId="5" borderId="64" xfId="0" applyFont="1" applyFill="1" applyBorder="1" applyAlignment="1">
      <alignment horizontal="center" vertical="center" wrapText="1"/>
    </xf>
    <xf numFmtId="0" fontId="65" fillId="6" borderId="64" xfId="0" applyFont="1" applyFill="1" applyBorder="1" applyAlignment="1">
      <alignment horizontal="center" vertical="center" wrapText="1"/>
    </xf>
    <xf numFmtId="0" fontId="16" fillId="4" borderId="0" xfId="0" applyFont="1" applyFill="1" applyAlignment="1">
      <alignment vertical="center"/>
    </xf>
    <xf numFmtId="0" fontId="20" fillId="18" borderId="54" xfId="0" applyFont="1" applyFill="1" applyBorder="1" applyAlignment="1">
      <alignment vertical="center"/>
    </xf>
    <xf numFmtId="0" fontId="20" fillId="18" borderId="52" xfId="0" applyFont="1" applyFill="1" applyBorder="1" applyAlignment="1">
      <alignment vertical="center"/>
    </xf>
    <xf numFmtId="0" fontId="20" fillId="18" borderId="71" xfId="0" applyFont="1" applyFill="1" applyBorder="1" applyAlignment="1">
      <alignment vertical="center"/>
    </xf>
    <xf numFmtId="0" fontId="20" fillId="18" borderId="53" xfId="0" applyFont="1" applyFill="1" applyBorder="1" applyAlignment="1">
      <alignment vertical="center"/>
    </xf>
    <xf numFmtId="0" fontId="20" fillId="18" borderId="69" xfId="0" applyFont="1" applyFill="1" applyBorder="1" applyAlignment="1">
      <alignment vertical="center"/>
    </xf>
    <xf numFmtId="0" fontId="20" fillId="18" borderId="66" xfId="0" applyFont="1" applyFill="1" applyBorder="1" applyAlignment="1">
      <alignment horizontal="center" vertical="center"/>
    </xf>
    <xf numFmtId="1" fontId="35" fillId="15" borderId="59" xfId="0" applyNumberFormat="1" applyFont="1" applyFill="1" applyBorder="1" applyAlignment="1">
      <alignment horizontal="right" vertical="center"/>
    </xf>
    <xf numFmtId="2" fontId="35" fillId="15" borderId="59" xfId="0" applyNumberFormat="1" applyFont="1" applyFill="1" applyBorder="1" applyAlignment="1">
      <alignment horizontal="right" vertical="center"/>
    </xf>
    <xf numFmtId="1" fontId="35" fillId="15" borderId="36" xfId="0" applyNumberFormat="1" applyFont="1" applyFill="1" applyBorder="1" applyAlignment="1">
      <alignment horizontal="right" vertical="center"/>
    </xf>
    <xf numFmtId="2" fontId="35" fillId="15" borderId="36" xfId="0" applyNumberFormat="1" applyFont="1" applyFill="1" applyBorder="1" applyAlignment="1">
      <alignment horizontal="right" vertical="center"/>
    </xf>
    <xf numFmtId="0" fontId="62" fillId="18" borderId="72" xfId="1" applyFont="1" applyFill="1" applyBorder="1" applyAlignment="1">
      <alignment vertical="center" wrapText="1"/>
    </xf>
    <xf numFmtId="0" fontId="20" fillId="18" borderId="39" xfId="0" applyFont="1" applyFill="1" applyBorder="1" applyAlignment="1">
      <alignment horizontal="center" vertical="center" wrapText="1"/>
    </xf>
    <xf numFmtId="1" fontId="35" fillId="15" borderId="27" xfId="0" applyNumberFormat="1" applyFont="1" applyFill="1" applyBorder="1" applyAlignment="1">
      <alignment horizontal="right" vertical="center"/>
    </xf>
    <xf numFmtId="2" fontId="35" fillId="15" borderId="27" xfId="0" applyNumberFormat="1" applyFont="1" applyFill="1" applyBorder="1" applyAlignment="1">
      <alignment horizontal="right" vertical="center"/>
    </xf>
    <xf numFmtId="0" fontId="58" fillId="18" borderId="31" xfId="0" applyFont="1" applyFill="1" applyBorder="1" applyAlignment="1">
      <alignment horizontal="center" vertical="center"/>
    </xf>
    <xf numFmtId="0" fontId="62" fillId="18" borderId="65" xfId="1" applyFont="1" applyFill="1" applyBorder="1" applyAlignment="1">
      <alignment vertical="center" wrapText="1"/>
    </xf>
    <xf numFmtId="0" fontId="20" fillId="18" borderId="36" xfId="0" applyFont="1" applyFill="1" applyBorder="1" applyAlignment="1">
      <alignment horizontal="center" vertical="center"/>
    </xf>
    <xf numFmtId="0" fontId="20" fillId="18" borderId="73" xfId="0" applyFont="1" applyFill="1" applyBorder="1" applyAlignment="1">
      <alignment vertical="center"/>
    </xf>
    <xf numFmtId="0" fontId="20" fillId="18" borderId="47" xfId="0" applyFont="1" applyFill="1" applyBorder="1" applyAlignment="1">
      <alignment horizontal="center" vertical="center"/>
    </xf>
    <xf numFmtId="0" fontId="70" fillId="3" borderId="1" xfId="0" applyFont="1" applyFill="1" applyBorder="1" applyAlignment="1">
      <alignment horizontal="center" vertical="center"/>
    </xf>
    <xf numFmtId="2" fontId="69" fillId="3" borderId="2" xfId="0" applyNumberFormat="1" applyFont="1" applyFill="1" applyBorder="1" applyAlignment="1">
      <alignment horizontal="center" vertical="center" wrapText="1"/>
    </xf>
    <xf numFmtId="164" fontId="35" fillId="15" borderId="24" xfId="0" applyNumberFormat="1" applyFont="1" applyFill="1" applyBorder="1" applyAlignment="1">
      <alignment horizontal="right" vertical="center"/>
    </xf>
    <xf numFmtId="164" fontId="35" fillId="15" borderId="27" xfId="0" applyNumberFormat="1" applyFont="1" applyFill="1" applyBorder="1" applyAlignment="1">
      <alignment horizontal="right" vertical="center"/>
    </xf>
    <xf numFmtId="0" fontId="65" fillId="5" borderId="6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36" fillId="18" borderId="69" xfId="0" applyFont="1" applyFill="1" applyBorder="1" applyAlignment="1">
      <alignment vertical="center" wrapText="1"/>
    </xf>
    <xf numFmtId="0" fontId="65" fillId="5" borderId="63" xfId="0" applyFont="1" applyFill="1" applyBorder="1" applyAlignment="1">
      <alignment horizontal="center" vertical="center" wrapText="1"/>
    </xf>
    <xf numFmtId="0" fontId="36" fillId="18" borderId="53" xfId="0" applyFont="1" applyFill="1" applyBorder="1" applyAlignment="1">
      <alignment vertical="center" wrapText="1"/>
    </xf>
    <xf numFmtId="0" fontId="65" fillId="5" borderId="42" xfId="0" applyFont="1" applyFill="1" applyBorder="1" applyAlignment="1">
      <alignment horizontal="center" vertical="center" wrapText="1"/>
    </xf>
    <xf numFmtId="0" fontId="20" fillId="18" borderId="40" xfId="0" applyFont="1" applyFill="1" applyBorder="1" applyAlignment="1">
      <alignment vertical="center" wrapText="1"/>
    </xf>
    <xf numFmtId="0" fontId="20" fillId="18" borderId="56" xfId="0" applyFont="1" applyFill="1" applyBorder="1" applyAlignment="1">
      <alignment vertical="center"/>
    </xf>
    <xf numFmtId="0" fontId="0" fillId="18" borderId="24" xfId="0" applyFill="1" applyBorder="1" applyAlignment="1">
      <alignment horizontal="center" vertical="center"/>
    </xf>
    <xf numFmtId="0" fontId="11" fillId="4" borderId="14" xfId="0" applyFont="1" applyFill="1" applyBorder="1" applyAlignment="1">
      <alignment vertical="center"/>
    </xf>
    <xf numFmtId="0" fontId="11" fillId="4" borderId="16" xfId="0" applyFont="1" applyFill="1" applyBorder="1" applyAlignment="1">
      <alignment vertical="center"/>
    </xf>
    <xf numFmtId="0" fontId="0" fillId="18" borderId="27" xfId="0" applyFill="1" applyBorder="1" applyAlignment="1">
      <alignment horizontal="center" vertical="center"/>
    </xf>
    <xf numFmtId="0" fontId="73" fillId="0" borderId="0" xfId="0" applyFont="1" applyAlignment="1">
      <alignment vertical="center"/>
    </xf>
    <xf numFmtId="1" fontId="43" fillId="15" borderId="24" xfId="0" applyNumberFormat="1" applyFont="1" applyFill="1" applyBorder="1" applyAlignment="1">
      <alignment horizontal="right" vertical="center"/>
    </xf>
    <xf numFmtId="1" fontId="43" fillId="15" borderId="27" xfId="0" applyNumberFormat="1" applyFont="1" applyFill="1" applyBorder="1" applyAlignment="1">
      <alignment horizontal="right" vertical="center"/>
    </xf>
    <xf numFmtId="2" fontId="43" fillId="15" borderId="24" xfId="0" applyNumberFormat="1" applyFont="1" applyFill="1" applyBorder="1" applyAlignment="1">
      <alignment horizontal="right" vertical="center"/>
    </xf>
    <xf numFmtId="2" fontId="43" fillId="15" borderId="27" xfId="0" applyNumberFormat="1" applyFont="1" applyFill="1" applyBorder="1" applyAlignment="1">
      <alignment horizontal="right" vertical="center"/>
    </xf>
    <xf numFmtId="0" fontId="41" fillId="6" borderId="30" xfId="0" applyFont="1" applyFill="1" applyBorder="1" applyAlignment="1">
      <alignment horizontal="center" vertical="center" wrapText="1"/>
    </xf>
    <xf numFmtId="0" fontId="41" fillId="6" borderId="5" xfId="0" applyFont="1" applyFill="1" applyBorder="1" applyAlignment="1">
      <alignment horizontal="center" vertical="center" wrapText="1"/>
    </xf>
    <xf numFmtId="0" fontId="41" fillId="5" borderId="11" xfId="0" applyFont="1" applyFill="1" applyBorder="1" applyAlignment="1">
      <alignment vertical="center" wrapText="1"/>
    </xf>
    <xf numFmtId="0" fontId="41" fillId="5" borderId="5" xfId="0" applyFont="1" applyFill="1" applyBorder="1" applyAlignment="1">
      <alignment vertical="center" wrapText="1"/>
    </xf>
    <xf numFmtId="0" fontId="41" fillId="5" borderId="42" xfId="0" applyFont="1" applyFill="1" applyBorder="1" applyAlignment="1">
      <alignment horizontal="center" vertical="center" wrapText="1"/>
    </xf>
    <xf numFmtId="0" fontId="20" fillId="17" borderId="36" xfId="0" applyFont="1" applyFill="1" applyBorder="1" applyAlignment="1">
      <alignment vertical="center"/>
    </xf>
    <xf numFmtId="0" fontId="77" fillId="18" borderId="33" xfId="1" applyFont="1" applyFill="1" applyBorder="1" applyAlignment="1">
      <alignment vertical="center"/>
    </xf>
    <xf numFmtId="0" fontId="53" fillId="17" borderId="24" xfId="0" applyFont="1" applyFill="1" applyBorder="1" applyAlignment="1">
      <alignment vertical="center"/>
    </xf>
    <xf numFmtId="0" fontId="77" fillId="18" borderId="25" xfId="1" applyFont="1" applyFill="1" applyBorder="1" applyAlignment="1">
      <alignment vertical="center"/>
    </xf>
    <xf numFmtId="0" fontId="77" fillId="18" borderId="28" xfId="1" applyFont="1" applyFill="1" applyBorder="1" applyAlignment="1">
      <alignment vertical="center"/>
    </xf>
    <xf numFmtId="1" fontId="53" fillId="15" borderId="22" xfId="0" applyNumberFormat="1" applyFont="1" applyFill="1" applyBorder="1" applyAlignment="1">
      <alignment horizontal="right" vertical="center"/>
    </xf>
    <xf numFmtId="1" fontId="53" fillId="15" borderId="19" xfId="0" applyNumberFormat="1" applyFont="1" applyFill="1" applyBorder="1" applyAlignment="1">
      <alignment horizontal="right" vertical="center"/>
    </xf>
    <xf numFmtId="2" fontId="53" fillId="15" borderId="33" xfId="0" applyNumberFormat="1" applyFont="1" applyFill="1" applyBorder="1" applyAlignment="1">
      <alignment horizontal="right" vertical="center"/>
    </xf>
    <xf numFmtId="2" fontId="53" fillId="15" borderId="25" xfId="0" applyNumberFormat="1" applyFont="1" applyFill="1" applyBorder="1" applyAlignment="1">
      <alignment horizontal="right" vertical="center"/>
    </xf>
    <xf numFmtId="2" fontId="3" fillId="4" borderId="4" xfId="0" applyNumberFormat="1" applyFont="1" applyFill="1" applyBorder="1" applyAlignment="1">
      <alignment horizontal="right" vertical="center"/>
    </xf>
    <xf numFmtId="0" fontId="70" fillId="3" borderId="75" xfId="0" applyFont="1" applyFill="1" applyBorder="1" applyAlignment="1">
      <alignment horizontal="center" vertical="center"/>
    </xf>
    <xf numFmtId="0" fontId="58" fillId="5" borderId="48" xfId="0" applyFont="1" applyFill="1" applyBorder="1" applyAlignment="1">
      <alignment vertical="center" wrapText="1"/>
    </xf>
    <xf numFmtId="0" fontId="58" fillId="5" borderId="14" xfId="0" applyFont="1" applyFill="1" applyBorder="1" applyAlignment="1">
      <alignment vertical="center" wrapText="1"/>
    </xf>
    <xf numFmtId="0" fontId="58" fillId="5" borderId="42" xfId="0" applyFont="1" applyFill="1" applyBorder="1" applyAlignment="1">
      <alignment horizontal="center" vertical="center" wrapText="1"/>
    </xf>
    <xf numFmtId="0" fontId="58" fillId="6" borderId="30"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58" fillId="5" borderId="49" xfId="0" applyFont="1" applyFill="1" applyBorder="1" applyAlignment="1">
      <alignment vertical="center" wrapText="1"/>
    </xf>
    <xf numFmtId="0" fontId="58" fillId="5" borderId="16" xfId="0" applyFont="1" applyFill="1" applyBorder="1" applyAlignment="1">
      <alignment vertical="center" wrapText="1"/>
    </xf>
    <xf numFmtId="0" fontId="20" fillId="17" borderId="27" xfId="0" applyFont="1" applyFill="1" applyBorder="1" applyAlignment="1">
      <alignment horizontal="right" vertical="center"/>
    </xf>
    <xf numFmtId="0" fontId="20" fillId="17" borderId="24" xfId="0" applyFont="1" applyFill="1" applyBorder="1" applyAlignment="1">
      <alignment vertical="center"/>
    </xf>
    <xf numFmtId="0" fontId="20" fillId="17" borderId="24" xfId="0" applyFont="1" applyFill="1" applyBorder="1" applyAlignment="1">
      <alignment horizontal="center" vertical="center"/>
    </xf>
    <xf numFmtId="0" fontId="41" fillId="6" borderId="74" xfId="0" applyFont="1" applyFill="1" applyBorder="1" applyAlignment="1">
      <alignment horizontal="center" vertical="center" wrapText="1"/>
    </xf>
    <xf numFmtId="0" fontId="20" fillId="17" borderId="27" xfId="0" applyFont="1" applyFill="1" applyBorder="1" applyAlignment="1">
      <alignment vertical="center"/>
    </xf>
    <xf numFmtId="0" fontId="20" fillId="17" borderId="27" xfId="0" applyFont="1" applyFill="1" applyBorder="1" applyAlignment="1">
      <alignment horizontal="center" vertical="center"/>
    </xf>
    <xf numFmtId="0" fontId="77" fillId="18" borderId="28" xfId="1" applyFont="1" applyFill="1" applyBorder="1" applyAlignment="1">
      <alignment vertical="center" wrapText="1"/>
    </xf>
    <xf numFmtId="1" fontId="20" fillId="15" borderId="27" xfId="0" applyNumberFormat="1" applyFont="1" applyFill="1" applyBorder="1" applyAlignment="1">
      <alignment horizontal="right" vertical="center"/>
    </xf>
    <xf numFmtId="2" fontId="20" fillId="15" borderId="27" xfId="0" applyNumberFormat="1" applyFont="1" applyFill="1" applyBorder="1" applyAlignment="1">
      <alignment horizontal="right" vertical="center"/>
    </xf>
    <xf numFmtId="165" fontId="20" fillId="17" borderId="27" xfId="0" applyNumberFormat="1" applyFont="1" applyFill="1" applyBorder="1" applyAlignment="1">
      <alignment vertical="center"/>
    </xf>
    <xf numFmtId="0" fontId="11" fillId="17" borderId="24" xfId="0" applyFont="1" applyFill="1" applyBorder="1" applyAlignment="1">
      <alignment vertical="center"/>
    </xf>
    <xf numFmtId="0" fontId="11" fillId="17" borderId="24" xfId="0" applyFont="1" applyFill="1" applyBorder="1" applyAlignment="1">
      <alignment horizontal="center" vertical="center"/>
    </xf>
    <xf numFmtId="0" fontId="77" fillId="18" borderId="25" xfId="1" applyFont="1" applyFill="1" applyBorder="1" applyAlignment="1">
      <alignment vertical="center" wrapText="1"/>
    </xf>
    <xf numFmtId="0" fontId="58" fillId="5" borderId="48" xfId="0" applyFont="1" applyFill="1" applyBorder="1" applyAlignment="1">
      <alignment horizontal="center" vertical="center" wrapText="1"/>
    </xf>
    <xf numFmtId="0" fontId="58" fillId="5" borderId="14" xfId="0" applyFont="1" applyFill="1" applyBorder="1" applyAlignment="1">
      <alignment horizontal="center" vertical="center" wrapText="1"/>
    </xf>
    <xf numFmtId="0" fontId="58" fillId="5" borderId="49" xfId="0" applyFont="1" applyFill="1" applyBorder="1" applyAlignment="1">
      <alignment horizontal="center" vertical="center" wrapText="1"/>
    </xf>
    <xf numFmtId="0" fontId="58" fillId="5" borderId="16" xfId="0" applyFont="1" applyFill="1" applyBorder="1" applyAlignment="1">
      <alignment horizontal="center" vertical="center" wrapText="1"/>
    </xf>
    <xf numFmtId="2" fontId="7" fillId="3" borderId="2" xfId="0" applyNumberFormat="1" applyFont="1" applyFill="1" applyBorder="1" applyAlignment="1">
      <alignment horizontal="center" vertical="center"/>
    </xf>
    <xf numFmtId="0" fontId="3" fillId="2" borderId="0" xfId="0" applyFont="1" applyFill="1" applyAlignment="1">
      <alignment horizontal="center" vertical="center" wrapText="1"/>
    </xf>
    <xf numFmtId="0" fontId="53" fillId="9" borderId="24" xfId="0" applyFont="1" applyFill="1" applyBorder="1" applyAlignment="1">
      <alignment horizontal="right" vertical="center"/>
    </xf>
    <xf numFmtId="0" fontId="3" fillId="16" borderId="0" xfId="0" applyFont="1" applyFill="1" applyAlignment="1">
      <alignment vertical="center"/>
    </xf>
    <xf numFmtId="0" fontId="53" fillId="9" borderId="27" xfId="0" applyFont="1" applyFill="1" applyBorder="1" applyAlignment="1">
      <alignment horizontal="right" vertical="center"/>
    </xf>
    <xf numFmtId="0" fontId="3" fillId="9" borderId="12" xfId="0" applyFont="1" applyFill="1" applyBorder="1" applyAlignment="1">
      <alignment vertical="center"/>
    </xf>
    <xf numFmtId="0" fontId="79" fillId="18" borderId="25" xfId="1" applyFont="1" applyFill="1" applyBorder="1" applyAlignment="1">
      <alignment vertical="center" wrapText="1"/>
    </xf>
    <xf numFmtId="0" fontId="79" fillId="18" borderId="28" xfId="1" applyFont="1" applyFill="1" applyBorder="1" applyAlignment="1">
      <alignment vertical="center" wrapText="1"/>
    </xf>
    <xf numFmtId="0" fontId="79" fillId="18" borderId="25" xfId="1" applyFont="1" applyFill="1" applyBorder="1" applyAlignment="1">
      <alignment wrapText="1"/>
    </xf>
    <xf numFmtId="0" fontId="79" fillId="18" borderId="28" xfId="1" applyFont="1" applyFill="1" applyBorder="1" applyAlignment="1">
      <alignment wrapText="1"/>
    </xf>
    <xf numFmtId="0" fontId="3" fillId="9" borderId="24" xfId="0" applyFont="1" applyFill="1" applyBorder="1" applyAlignment="1">
      <alignment vertical="center"/>
    </xf>
    <xf numFmtId="0" fontId="41" fillId="5" borderId="49" xfId="0" applyFont="1" applyFill="1" applyBorder="1" applyAlignment="1">
      <alignment vertical="center" wrapText="1"/>
    </xf>
    <xf numFmtId="0" fontId="41" fillId="5" borderId="16" xfId="0" applyFont="1" applyFill="1" applyBorder="1" applyAlignment="1">
      <alignment vertical="center" wrapText="1"/>
    </xf>
    <xf numFmtId="0" fontId="3" fillId="9" borderId="27" xfId="0" applyFont="1" applyFill="1" applyBorder="1" applyAlignment="1">
      <alignment vertical="center"/>
    </xf>
    <xf numFmtId="1" fontId="53" fillId="7" borderId="24" xfId="0" applyNumberFormat="1" applyFont="1" applyFill="1" applyBorder="1" applyAlignment="1">
      <alignment horizontal="right" vertical="center"/>
    </xf>
    <xf numFmtId="1" fontId="53" fillId="7" borderId="27" xfId="0" applyNumberFormat="1" applyFont="1" applyFill="1" applyBorder="1" applyAlignment="1">
      <alignment horizontal="right" vertical="center"/>
    </xf>
    <xf numFmtId="2" fontId="53" fillId="7" borderId="24" xfId="0" applyNumberFormat="1" applyFont="1" applyFill="1" applyBorder="1" applyAlignment="1">
      <alignment horizontal="right" vertical="center"/>
    </xf>
    <xf numFmtId="2" fontId="53" fillId="7" borderId="27" xfId="0" applyNumberFormat="1" applyFont="1" applyFill="1" applyBorder="1" applyAlignment="1">
      <alignment horizontal="right" vertical="center"/>
    </xf>
    <xf numFmtId="0" fontId="3" fillId="9" borderId="66" xfId="0" applyFont="1" applyFill="1" applyBorder="1" applyAlignment="1">
      <alignment horizontal="center" vertical="center"/>
    </xf>
    <xf numFmtId="0" fontId="53" fillId="9" borderId="59" xfId="0" applyFont="1" applyFill="1" applyBorder="1" applyAlignment="1">
      <alignment horizontal="right" vertical="center"/>
    </xf>
    <xf numFmtId="0" fontId="79" fillId="18" borderId="35" xfId="1" applyFont="1" applyFill="1" applyBorder="1" applyAlignment="1">
      <alignment wrapText="1"/>
    </xf>
    <xf numFmtId="0" fontId="58" fillId="5" borderId="62" xfId="0" applyFont="1" applyFill="1" applyBorder="1" applyAlignment="1">
      <alignment vertical="center" wrapText="1"/>
    </xf>
    <xf numFmtId="0" fontId="58" fillId="5" borderId="23" xfId="0" applyFont="1" applyFill="1" applyBorder="1" applyAlignment="1">
      <alignment vertical="center" wrapText="1"/>
    </xf>
    <xf numFmtId="0" fontId="41" fillId="6" borderId="76" xfId="0" applyFont="1" applyFill="1" applyBorder="1" applyAlignment="1">
      <alignment horizontal="center" vertical="center" wrapText="1"/>
    </xf>
    <xf numFmtId="0" fontId="41" fillId="5" borderId="63" xfId="0" applyFont="1" applyFill="1" applyBorder="1" applyAlignment="1">
      <alignment vertical="center" wrapText="1"/>
    </xf>
    <xf numFmtId="0" fontId="41" fillId="5" borderId="58" xfId="0" applyFont="1" applyFill="1" applyBorder="1" applyAlignment="1">
      <alignment vertical="center" wrapText="1"/>
    </xf>
    <xf numFmtId="0" fontId="3" fillId="9" borderId="20" xfId="0" applyFont="1" applyFill="1" applyBorder="1" applyAlignment="1">
      <alignment vertical="center"/>
    </xf>
    <xf numFmtId="1" fontId="53" fillId="7" borderId="59" xfId="0" applyNumberFormat="1" applyFont="1" applyFill="1" applyBorder="1" applyAlignment="1">
      <alignment horizontal="right" vertical="center"/>
    </xf>
    <xf numFmtId="2" fontId="53" fillId="7" borderId="59" xfId="0" applyNumberFormat="1" applyFont="1" applyFill="1" applyBorder="1" applyAlignment="1">
      <alignment horizontal="right" vertical="center"/>
    </xf>
    <xf numFmtId="0" fontId="58" fillId="5" borderId="34" xfId="0" applyFont="1" applyFill="1" applyBorder="1" applyAlignment="1">
      <alignment horizontal="center" vertical="center" wrapText="1"/>
    </xf>
    <xf numFmtId="0" fontId="41" fillId="6" borderId="64" xfId="0" applyFont="1" applyFill="1" applyBorder="1" applyAlignment="1">
      <alignment horizontal="center" vertical="center" wrapText="1"/>
    </xf>
    <xf numFmtId="0" fontId="20" fillId="18" borderId="22" xfId="0" applyFont="1" applyFill="1" applyBorder="1" applyAlignment="1">
      <alignment vertical="center"/>
    </xf>
    <xf numFmtId="0" fontId="20" fillId="18" borderId="19" xfId="0" applyFont="1" applyFill="1" applyBorder="1" applyAlignment="1">
      <alignment vertical="center" wrapText="1"/>
    </xf>
    <xf numFmtId="0" fontId="58" fillId="5" borderId="79" xfId="0" applyFont="1" applyFill="1" applyBorder="1" applyAlignment="1">
      <alignment vertical="center" wrapText="1"/>
    </xf>
    <xf numFmtId="0" fontId="58" fillId="5" borderId="41" xfId="0" applyFont="1" applyFill="1" applyBorder="1" applyAlignment="1">
      <alignment vertical="center" wrapText="1"/>
    </xf>
    <xf numFmtId="0" fontId="41" fillId="5" borderId="41" xfId="0" applyFont="1" applyFill="1" applyBorder="1" applyAlignment="1">
      <alignment horizontal="center" vertical="center" wrapText="1"/>
    </xf>
    <xf numFmtId="0" fontId="41" fillId="6" borderId="41" xfId="0" applyFont="1" applyFill="1" applyBorder="1" applyAlignment="1">
      <alignment horizontal="center" vertical="center" wrapText="1"/>
    </xf>
    <xf numFmtId="0" fontId="41" fillId="5" borderId="41" xfId="0" applyFont="1" applyFill="1" applyBorder="1" applyAlignment="1">
      <alignment vertical="center" wrapText="1"/>
    </xf>
    <xf numFmtId="0" fontId="41" fillId="5" borderId="43" xfId="0" applyFont="1" applyFill="1" applyBorder="1" applyAlignment="1">
      <alignment vertical="center" wrapText="1"/>
    </xf>
    <xf numFmtId="0" fontId="0" fillId="18" borderId="36" xfId="0" applyFill="1" applyBorder="1" applyAlignment="1">
      <alignment horizontal="center" vertical="center"/>
    </xf>
    <xf numFmtId="1" fontId="43" fillId="15" borderId="36" xfId="0" applyNumberFormat="1" applyFont="1" applyFill="1" applyBorder="1" applyAlignment="1">
      <alignment horizontal="right" vertical="center"/>
    </xf>
    <xf numFmtId="2" fontId="43" fillId="15" borderId="36" xfId="0" applyNumberFormat="1" applyFont="1" applyFill="1" applyBorder="1" applyAlignment="1">
      <alignment horizontal="right" vertical="center"/>
    </xf>
    <xf numFmtId="0" fontId="43" fillId="17" borderId="36" xfId="0" applyFont="1" applyFill="1" applyBorder="1" applyAlignment="1">
      <alignment vertical="center"/>
    </xf>
    <xf numFmtId="0" fontId="43" fillId="18" borderId="22" xfId="0" applyFont="1" applyFill="1" applyBorder="1" applyAlignment="1">
      <alignment vertical="center" wrapText="1"/>
    </xf>
    <xf numFmtId="0" fontId="43" fillId="18" borderId="19" xfId="0" applyFont="1" applyFill="1" applyBorder="1" applyAlignment="1">
      <alignment vertical="center" wrapText="1"/>
    </xf>
    <xf numFmtId="0" fontId="43" fillId="18" borderId="26" xfId="0" applyFont="1" applyFill="1" applyBorder="1" applyAlignment="1">
      <alignment vertical="center"/>
    </xf>
    <xf numFmtId="0" fontId="17" fillId="5" borderId="7" xfId="0" applyFont="1" applyFill="1" applyBorder="1" applyAlignment="1">
      <alignment vertical="center" wrapText="1"/>
    </xf>
    <xf numFmtId="0" fontId="17" fillId="5" borderId="8" xfId="0" applyFont="1" applyFill="1" applyBorder="1" applyAlignment="1">
      <alignment vertical="center" wrapText="1"/>
    </xf>
    <xf numFmtId="0" fontId="17" fillId="5" borderId="42" xfId="0" applyFont="1" applyFill="1" applyBorder="1" applyAlignment="1">
      <alignment horizontal="center" vertical="center" wrapText="1"/>
    </xf>
    <xf numFmtId="0" fontId="17" fillId="5" borderId="11" xfId="0" applyFont="1" applyFill="1" applyBorder="1" applyAlignment="1">
      <alignment vertical="center" wrapText="1"/>
    </xf>
    <xf numFmtId="0" fontId="17" fillId="5" borderId="5" xfId="0" applyFont="1" applyFill="1" applyBorder="1" applyAlignment="1">
      <alignment vertical="center" wrapText="1"/>
    </xf>
    <xf numFmtId="0" fontId="2" fillId="18" borderId="33" xfId="1" applyFill="1" applyBorder="1" applyAlignment="1">
      <alignment vertical="center" wrapText="1"/>
    </xf>
    <xf numFmtId="0" fontId="2" fillId="18" borderId="25" xfId="1" applyFill="1" applyBorder="1" applyAlignment="1">
      <alignment vertical="center" wrapText="1"/>
    </xf>
    <xf numFmtId="2" fontId="69" fillId="3" borderId="31" xfId="0" applyNumberFormat="1" applyFont="1" applyFill="1" applyBorder="1" applyAlignment="1">
      <alignment horizontal="center" vertical="center"/>
    </xf>
    <xf numFmtId="0" fontId="77" fillId="18" borderId="65" xfId="1" applyFont="1" applyFill="1" applyBorder="1" applyAlignment="1">
      <alignment vertical="center" wrapText="1"/>
    </xf>
    <xf numFmtId="0" fontId="18" fillId="17" borderId="82" xfId="0" applyFont="1" applyFill="1" applyBorder="1" applyAlignment="1">
      <alignment horizontal="center" vertical="center"/>
    </xf>
    <xf numFmtId="0" fontId="12" fillId="15" borderId="62" xfId="0" applyFont="1" applyFill="1" applyBorder="1" applyAlignment="1">
      <alignment horizontal="right" vertical="center"/>
    </xf>
    <xf numFmtId="0" fontId="12" fillId="15" borderId="65" xfId="0" applyFont="1" applyFill="1" applyBorder="1" applyAlignment="1">
      <alignment horizontal="right" vertical="center"/>
    </xf>
    <xf numFmtId="0" fontId="41" fillId="6" borderId="83" xfId="0" applyFont="1" applyFill="1" applyBorder="1" applyAlignment="1">
      <alignment horizontal="center" vertical="center" wrapText="1"/>
    </xf>
    <xf numFmtId="0" fontId="3" fillId="9" borderId="36" xfId="0" applyFont="1" applyFill="1" applyBorder="1" applyAlignment="1">
      <alignment vertical="center"/>
    </xf>
    <xf numFmtId="1" fontId="53" fillId="7" borderId="36" xfId="0" applyNumberFormat="1" applyFont="1" applyFill="1" applyBorder="1" applyAlignment="1">
      <alignment horizontal="right" vertical="center"/>
    </xf>
    <xf numFmtId="2" fontId="53" fillId="7" borderId="36" xfId="0" applyNumberFormat="1" applyFont="1" applyFill="1" applyBorder="1" applyAlignment="1">
      <alignment horizontal="right" vertical="center"/>
    </xf>
    <xf numFmtId="0" fontId="79" fillId="18" borderId="33" xfId="1" applyFont="1" applyFill="1" applyBorder="1" applyAlignment="1">
      <alignment vertical="center" wrapText="1"/>
    </xf>
    <xf numFmtId="0" fontId="62" fillId="18" borderId="43" xfId="1" applyFont="1" applyFill="1" applyBorder="1" applyAlignment="1">
      <alignment vertical="center" wrapText="1"/>
    </xf>
    <xf numFmtId="0" fontId="20" fillId="18" borderId="24" xfId="0" applyFont="1" applyFill="1" applyBorder="1" applyAlignment="1">
      <alignment vertical="center"/>
    </xf>
    <xf numFmtId="0" fontId="20" fillId="18" borderId="36" xfId="0" applyFont="1" applyFill="1" applyBorder="1" applyAlignment="1">
      <alignment vertical="center"/>
    </xf>
    <xf numFmtId="0" fontId="62" fillId="18" borderId="25" xfId="1" applyFont="1" applyFill="1" applyBorder="1" applyAlignment="1">
      <alignment vertical="center" wrapText="1"/>
    </xf>
    <xf numFmtId="0" fontId="20" fillId="18" borderId="27" xfId="0" applyFont="1" applyFill="1" applyBorder="1" applyAlignment="1">
      <alignment vertical="center"/>
    </xf>
    <xf numFmtId="0" fontId="20" fillId="18" borderId="27" xfId="0" applyFont="1" applyFill="1" applyBorder="1" applyAlignment="1">
      <alignment horizontal="center" vertical="center"/>
    </xf>
    <xf numFmtId="0" fontId="11" fillId="10" borderId="0" xfId="0" applyFont="1" applyFill="1" applyAlignment="1">
      <alignment vertical="center"/>
    </xf>
    <xf numFmtId="0" fontId="66" fillId="10" borderId="0" xfId="0" applyFont="1" applyFill="1" applyAlignment="1">
      <alignment vertical="center"/>
    </xf>
    <xf numFmtId="0" fontId="20" fillId="18" borderId="79" xfId="0" applyFont="1" applyFill="1" applyBorder="1" applyAlignment="1">
      <alignment vertical="center" wrapText="1"/>
    </xf>
    <xf numFmtId="0" fontId="20" fillId="18" borderId="46" xfId="0" applyFont="1" applyFill="1" applyBorder="1" applyAlignment="1">
      <alignment horizontal="center" vertical="center" wrapText="1"/>
    </xf>
    <xf numFmtId="0" fontId="62" fillId="18" borderId="18" xfId="1" applyFont="1" applyFill="1" applyBorder="1" applyAlignment="1">
      <alignment vertical="center" wrapText="1"/>
    </xf>
    <xf numFmtId="0" fontId="20" fillId="18" borderId="44" xfId="0" applyFont="1" applyFill="1" applyBorder="1" applyAlignment="1">
      <alignment horizontal="center" vertical="center"/>
    </xf>
    <xf numFmtId="1" fontId="35" fillId="15" borderId="44" xfId="0" applyNumberFormat="1" applyFont="1" applyFill="1" applyBorder="1" applyAlignment="1">
      <alignment horizontal="right" vertical="center"/>
    </xf>
    <xf numFmtId="2" fontId="35" fillId="15" borderId="44" xfId="0" applyNumberFormat="1" applyFont="1" applyFill="1" applyBorder="1" applyAlignment="1">
      <alignment horizontal="right" vertical="center"/>
    </xf>
    <xf numFmtId="0" fontId="62" fillId="18" borderId="45" xfId="1" applyFont="1" applyFill="1" applyBorder="1" applyAlignment="1">
      <alignment vertical="center" wrapText="1"/>
    </xf>
    <xf numFmtId="0" fontId="20" fillId="18" borderId="19" xfId="0" applyFont="1" applyFill="1" applyBorder="1" applyAlignment="1">
      <alignment vertical="center"/>
    </xf>
    <xf numFmtId="0" fontId="20" fillId="18" borderId="26" xfId="0" applyFont="1" applyFill="1" applyBorder="1" applyAlignment="1">
      <alignment vertical="center"/>
    </xf>
    <xf numFmtId="0" fontId="80" fillId="18" borderId="36" xfId="0" applyFont="1" applyFill="1" applyBorder="1" applyAlignment="1">
      <alignment horizontal="right" vertical="center"/>
    </xf>
    <xf numFmtId="0" fontId="80" fillId="18" borderId="24" xfId="0" applyFont="1" applyFill="1" applyBorder="1" applyAlignment="1">
      <alignment horizontal="right" vertical="center"/>
    </xf>
    <xf numFmtId="0" fontId="80" fillId="18" borderId="41" xfId="0" applyFont="1" applyFill="1" applyBorder="1" applyAlignment="1">
      <alignment horizontal="right" vertical="center"/>
    </xf>
    <xf numFmtId="165" fontId="80" fillId="18" borderId="36" xfId="0" applyNumberFormat="1" applyFont="1" applyFill="1" applyBorder="1" applyAlignment="1">
      <alignment vertical="center"/>
    </xf>
    <xf numFmtId="165" fontId="80" fillId="18" borderId="24" xfId="0" applyNumberFormat="1" applyFont="1" applyFill="1" applyBorder="1" applyAlignment="1">
      <alignment vertical="center"/>
    </xf>
    <xf numFmtId="165" fontId="80" fillId="18" borderId="27" xfId="0" applyNumberFormat="1" applyFont="1" applyFill="1" applyBorder="1" applyAlignment="1">
      <alignment vertical="center"/>
    </xf>
    <xf numFmtId="0" fontId="80" fillId="18" borderId="27" xfId="0" applyFont="1" applyFill="1" applyBorder="1" applyAlignment="1">
      <alignment horizontal="right" vertical="center"/>
    </xf>
    <xf numFmtId="165" fontId="80" fillId="18" borderId="68" xfId="0" applyNumberFormat="1" applyFont="1" applyFill="1" applyBorder="1" applyAlignment="1">
      <alignment vertical="center"/>
    </xf>
    <xf numFmtId="0" fontId="80" fillId="18" borderId="44" xfId="0" applyFont="1" applyFill="1" applyBorder="1" applyAlignment="1">
      <alignment horizontal="right" vertical="center" wrapText="1"/>
    </xf>
    <xf numFmtId="0" fontId="80" fillId="18" borderId="24" xfId="0" applyFont="1" applyFill="1" applyBorder="1" applyAlignment="1">
      <alignment horizontal="right" vertical="center" wrapText="1"/>
    </xf>
    <xf numFmtId="0" fontId="80" fillId="18" borderId="27" xfId="0" applyFont="1" applyFill="1" applyBorder="1" applyAlignment="1">
      <alignment horizontal="right" vertical="center" wrapText="1"/>
    </xf>
    <xf numFmtId="0" fontId="80" fillId="18" borderId="36" xfId="0" applyFont="1" applyFill="1" applyBorder="1" applyAlignment="1">
      <alignment horizontal="right" vertical="center" wrapText="1"/>
    </xf>
    <xf numFmtId="165" fontId="0" fillId="17" borderId="36" xfId="0" applyNumberFormat="1" applyFill="1" applyBorder="1" applyAlignment="1">
      <alignment vertical="center"/>
    </xf>
    <xf numFmtId="165" fontId="0" fillId="17" borderId="24" xfId="0" applyNumberFormat="1" applyFill="1" applyBorder="1" applyAlignment="1">
      <alignment vertical="center"/>
    </xf>
    <xf numFmtId="165" fontId="73" fillId="17" borderId="22" xfId="0" applyNumberFormat="1" applyFont="1" applyFill="1" applyBorder="1" applyAlignment="1">
      <alignment vertical="center"/>
    </xf>
    <xf numFmtId="165" fontId="73" fillId="18" borderId="15" xfId="0" applyNumberFormat="1" applyFont="1" applyFill="1" applyBorder="1" applyAlignment="1">
      <alignment vertical="center"/>
    </xf>
    <xf numFmtId="165" fontId="80" fillId="17" borderId="24" xfId="0" applyNumberFormat="1" applyFont="1" applyFill="1" applyBorder="1" applyAlignment="1">
      <alignment vertical="center"/>
    </xf>
    <xf numFmtId="0" fontId="80" fillId="17" borderId="24" xfId="0" applyFont="1" applyFill="1" applyBorder="1" applyAlignment="1">
      <alignment horizontal="right" vertical="center"/>
    </xf>
    <xf numFmtId="165" fontId="80" fillId="17" borderId="24" xfId="0" applyNumberFormat="1" applyFont="1" applyFill="1" applyBorder="1" applyAlignment="1">
      <alignment horizontal="right" vertical="center"/>
    </xf>
    <xf numFmtId="165" fontId="80" fillId="17" borderId="27" xfId="0" applyNumberFormat="1" applyFont="1" applyFill="1" applyBorder="1" applyAlignment="1">
      <alignment horizontal="right" vertical="center"/>
    </xf>
    <xf numFmtId="0" fontId="80" fillId="17" borderId="27" xfId="0" applyFont="1" applyFill="1" applyBorder="1" applyAlignment="1">
      <alignment horizontal="right" vertical="center"/>
    </xf>
    <xf numFmtId="2" fontId="73" fillId="9" borderId="69" xfId="0" applyNumberFormat="1" applyFont="1" applyFill="1" applyBorder="1" applyAlignment="1">
      <alignment vertical="center"/>
    </xf>
    <xf numFmtId="2" fontId="73" fillId="9" borderId="52" xfId="0" applyNumberFormat="1" applyFont="1" applyFill="1" applyBorder="1" applyAlignment="1">
      <alignment vertical="center"/>
    </xf>
    <xf numFmtId="2" fontId="73" fillId="9" borderId="53" xfId="0" applyNumberFormat="1" applyFont="1" applyFill="1" applyBorder="1" applyAlignment="1">
      <alignment vertical="center"/>
    </xf>
    <xf numFmtId="2" fontId="73" fillId="17" borderId="36" xfId="0" applyNumberFormat="1" applyFont="1" applyFill="1" applyBorder="1" applyAlignment="1">
      <alignment vertical="center"/>
    </xf>
    <xf numFmtId="0" fontId="73" fillId="9" borderId="36" xfId="0" applyFont="1" applyFill="1" applyBorder="1" applyAlignment="1">
      <alignment horizontal="right" vertical="center"/>
    </xf>
    <xf numFmtId="2" fontId="73" fillId="17" borderId="24" xfId="0" applyNumberFormat="1" applyFont="1" applyFill="1" applyBorder="1" applyAlignment="1">
      <alignment vertical="center"/>
    </xf>
    <xf numFmtId="0" fontId="73" fillId="9" borderId="24" xfId="0" applyFont="1" applyFill="1" applyBorder="1" applyAlignment="1">
      <alignment horizontal="right" vertical="center"/>
    </xf>
    <xf numFmtId="2" fontId="73" fillId="17" borderId="27" xfId="0" applyNumberFormat="1" applyFont="1" applyFill="1" applyBorder="1" applyAlignment="1">
      <alignment vertical="center"/>
    </xf>
    <xf numFmtId="0" fontId="73" fillId="9" borderId="27" xfId="0" applyFont="1" applyFill="1" applyBorder="1" applyAlignment="1">
      <alignment horizontal="right" vertical="center"/>
    </xf>
    <xf numFmtId="0" fontId="80" fillId="19" borderId="25" xfId="0" applyFont="1" applyFill="1" applyBorder="1" applyAlignment="1">
      <alignment vertical="center" wrapText="1"/>
    </xf>
    <xf numFmtId="0" fontId="80" fillId="19" borderId="28" xfId="0" applyFont="1" applyFill="1" applyBorder="1" applyAlignment="1">
      <alignment vertical="center" wrapText="1"/>
    </xf>
    <xf numFmtId="0" fontId="0" fillId="10" borderId="0" xfId="0" applyFill="1" applyAlignment="1" applyProtection="1">
      <alignment horizontal="center" vertical="center" wrapText="1"/>
      <protection locked="0"/>
    </xf>
    <xf numFmtId="0" fontId="0" fillId="10" borderId="0" xfId="0" applyFill="1" applyProtection="1">
      <protection locked="0"/>
    </xf>
    <xf numFmtId="0" fontId="87" fillId="10" borderId="0" xfId="0" applyFont="1" applyFill="1" applyAlignment="1" applyProtection="1">
      <alignment horizontal="left" vertical="center" wrapText="1"/>
      <protection locked="0"/>
    </xf>
    <xf numFmtId="0" fontId="35" fillId="12" borderId="0" xfId="0" applyFont="1" applyFill="1" applyAlignment="1">
      <alignment vertical="center" wrapText="1"/>
    </xf>
    <xf numFmtId="0" fontId="34" fillId="12" borderId="0" xfId="0" applyFont="1" applyFill="1" applyAlignment="1">
      <alignment vertical="center" wrapText="1"/>
    </xf>
    <xf numFmtId="0" fontId="29" fillId="20" borderId="0" xfId="0" applyFont="1" applyFill="1" applyAlignment="1">
      <alignment vertical="center"/>
    </xf>
    <xf numFmtId="0" fontId="24" fillId="12" borderId="0" xfId="0" applyFont="1" applyFill="1" applyAlignment="1">
      <alignment horizontal="left" vertical="center" wrapText="1"/>
    </xf>
    <xf numFmtId="0" fontId="31" fillId="10" borderId="0" xfId="0" applyFont="1" applyFill="1" applyAlignment="1">
      <alignment vertical="center"/>
    </xf>
    <xf numFmtId="0" fontId="0" fillId="10" borderId="0" xfId="0" applyFill="1" applyAlignment="1">
      <alignment horizontal="center" vertical="center" wrapText="1"/>
    </xf>
    <xf numFmtId="0" fontId="70" fillId="3" borderId="0" xfId="0" applyFont="1" applyFill="1" applyAlignment="1">
      <alignment vertical="center"/>
    </xf>
    <xf numFmtId="0" fontId="31" fillId="10" borderId="0" xfId="0" applyFont="1" applyFill="1" applyAlignment="1" applyProtection="1">
      <alignment vertical="center"/>
      <protection hidden="1"/>
    </xf>
    <xf numFmtId="0" fontId="0" fillId="10" borderId="0" xfId="0" applyFill="1" applyAlignment="1" applyProtection="1">
      <alignment horizontal="center" vertical="center" wrapText="1"/>
      <protection hidden="1"/>
    </xf>
    <xf numFmtId="0" fontId="0" fillId="0" borderId="0" xfId="0" applyProtection="1">
      <protection hidden="1"/>
    </xf>
    <xf numFmtId="0" fontId="0" fillId="10" borderId="0" xfId="0" applyFill="1" applyProtection="1">
      <protection hidden="1"/>
    </xf>
    <xf numFmtId="0" fontId="30" fillId="10" borderId="0" xfId="0" applyFont="1" applyFill="1" applyAlignment="1" applyProtection="1">
      <alignment vertical="center"/>
      <protection hidden="1"/>
    </xf>
    <xf numFmtId="0" fontId="45" fillId="10" borderId="0" xfId="0" applyFont="1" applyFill="1" applyAlignment="1" applyProtection="1">
      <alignment horizontal="center" vertical="center" wrapText="1"/>
      <protection hidden="1"/>
    </xf>
    <xf numFmtId="0" fontId="45" fillId="10" borderId="0" xfId="0" applyFont="1" applyFill="1" applyProtection="1">
      <protection hidden="1"/>
    </xf>
    <xf numFmtId="0" fontId="88" fillId="10" borderId="0" xfId="0" applyFont="1" applyFill="1" applyAlignment="1" applyProtection="1">
      <alignment horizontal="left" vertical="center" wrapText="1"/>
      <protection hidden="1"/>
    </xf>
    <xf numFmtId="0" fontId="0" fillId="11" borderId="0" xfId="0" applyFill="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14" borderId="0" xfId="0" applyFill="1" applyAlignment="1" applyProtection="1">
      <alignment horizontal="center" vertical="center" wrapText="1"/>
      <protection hidden="1"/>
    </xf>
    <xf numFmtId="0" fontId="31" fillId="14" borderId="0" xfId="0" applyFont="1" applyFill="1" applyAlignment="1" applyProtection="1">
      <alignment horizontal="left" vertical="center" wrapText="1"/>
      <protection hidden="1"/>
    </xf>
    <xf numFmtId="0" fontId="33" fillId="10" borderId="0" xfId="0" applyFont="1" applyFill="1" applyAlignment="1" applyProtection="1">
      <alignment horizontal="center" vertical="center" wrapText="1"/>
      <protection hidden="1"/>
    </xf>
    <xf numFmtId="0" fontId="43" fillId="10" borderId="0" xfId="0" applyFont="1" applyFill="1" applyAlignment="1" applyProtection="1">
      <alignment horizontal="left" vertical="center"/>
      <protection hidden="1"/>
    </xf>
    <xf numFmtId="0" fontId="2" fillId="10" borderId="0" xfId="1" applyFill="1" applyProtection="1">
      <protection hidden="1"/>
    </xf>
    <xf numFmtId="0" fontId="36" fillId="2" borderId="0" xfId="0" applyFont="1" applyFill="1" applyAlignment="1" applyProtection="1">
      <alignment vertical="center"/>
      <protection hidden="1"/>
    </xf>
    <xf numFmtId="0" fontId="36" fillId="16" borderId="0" xfId="0" applyFont="1" applyFill="1" applyAlignment="1" applyProtection="1">
      <alignment vertical="center"/>
      <protection hidden="1"/>
    </xf>
    <xf numFmtId="0" fontId="24" fillId="10" borderId="24" xfId="0" applyFont="1" applyFill="1" applyBorder="1" applyAlignment="1" applyProtection="1">
      <alignment horizontal="left" vertical="center" wrapText="1"/>
      <protection hidden="1"/>
    </xf>
    <xf numFmtId="0" fontId="87" fillId="10" borderId="0" xfId="0" applyFont="1" applyFill="1" applyAlignment="1" applyProtection="1">
      <alignment horizontal="left" vertical="center" wrapText="1"/>
      <protection hidden="1"/>
    </xf>
    <xf numFmtId="0" fontId="0" fillId="10" borderId="24" xfId="0" applyFill="1" applyBorder="1"/>
    <xf numFmtId="0" fontId="24" fillId="10" borderId="24" xfId="0" applyFont="1" applyFill="1" applyBorder="1"/>
    <xf numFmtId="0" fontId="14" fillId="3" borderId="0" xfId="0" applyFont="1" applyFill="1" applyAlignment="1">
      <alignment horizontal="left" vertical="center"/>
    </xf>
    <xf numFmtId="0" fontId="1" fillId="20" borderId="0" xfId="0" applyFont="1" applyFill="1" applyAlignment="1">
      <alignment vertical="center"/>
    </xf>
    <xf numFmtId="0" fontId="1" fillId="10" borderId="0" xfId="0" applyFont="1" applyFill="1" applyAlignment="1">
      <alignment vertical="center"/>
    </xf>
    <xf numFmtId="165" fontId="1" fillId="18" borderId="54" xfId="0" applyNumberFormat="1" applyFont="1" applyFill="1" applyBorder="1" applyAlignment="1">
      <alignment horizontal="right" vertical="center" wrapText="1"/>
    </xf>
    <xf numFmtId="165" fontId="1" fillId="18" borderId="52" xfId="0" applyNumberFormat="1" applyFont="1" applyFill="1" applyBorder="1" applyAlignment="1">
      <alignment horizontal="right" vertical="center" wrapText="1"/>
    </xf>
    <xf numFmtId="165" fontId="1" fillId="18" borderId="71" xfId="0" applyNumberFormat="1" applyFont="1" applyFill="1" applyBorder="1" applyAlignment="1">
      <alignment horizontal="right" vertical="center" wrapText="1"/>
    </xf>
    <xf numFmtId="0" fontId="1" fillId="8" borderId="0" xfId="0" applyFont="1" applyFill="1" applyAlignment="1">
      <alignment vertical="center"/>
    </xf>
    <xf numFmtId="165" fontId="1" fillId="18" borderId="69" xfId="0" applyNumberFormat="1" applyFont="1" applyFill="1" applyBorder="1" applyAlignment="1">
      <alignment horizontal="right" vertical="center"/>
    </xf>
    <xf numFmtId="0" fontId="1" fillId="18" borderId="59" xfId="0" applyFont="1" applyFill="1" applyBorder="1" applyAlignment="1">
      <alignment horizontal="right" vertical="center"/>
    </xf>
    <xf numFmtId="165" fontId="1" fillId="18" borderId="52" xfId="0" applyNumberFormat="1" applyFont="1" applyFill="1" applyBorder="1" applyAlignment="1">
      <alignment horizontal="right" vertical="center"/>
    </xf>
    <xf numFmtId="0" fontId="1" fillId="18" borderId="24" xfId="0" applyFont="1" applyFill="1" applyBorder="1" applyAlignment="1">
      <alignment horizontal="right" vertical="center"/>
    </xf>
    <xf numFmtId="165" fontId="1" fillId="18" borderId="70" xfId="0" applyNumberFormat="1" applyFont="1" applyFill="1" applyBorder="1" applyAlignment="1">
      <alignment horizontal="right" vertical="center"/>
    </xf>
    <xf numFmtId="0" fontId="1" fillId="18" borderId="0" xfId="0" applyFont="1" applyFill="1" applyAlignment="1">
      <alignment horizontal="right" vertical="center"/>
    </xf>
    <xf numFmtId="165" fontId="1" fillId="18" borderId="36" xfId="0" applyNumberFormat="1" applyFont="1" applyFill="1" applyBorder="1" applyAlignment="1">
      <alignment horizontal="right" vertical="center"/>
    </xf>
    <xf numFmtId="0" fontId="1" fillId="18" borderId="36" xfId="0" applyFont="1" applyFill="1" applyBorder="1" applyAlignment="1">
      <alignment horizontal="right" vertical="center"/>
    </xf>
    <xf numFmtId="165" fontId="1" fillId="18" borderId="24" xfId="0" applyNumberFormat="1" applyFont="1" applyFill="1" applyBorder="1" applyAlignment="1">
      <alignment horizontal="right" vertical="center"/>
    </xf>
    <xf numFmtId="165" fontId="1" fillId="18" borderId="27" xfId="0" applyNumberFormat="1" applyFont="1" applyFill="1" applyBorder="1" applyAlignment="1">
      <alignment horizontal="right" vertical="center"/>
    </xf>
    <xf numFmtId="0" fontId="1" fillId="18" borderId="27" xfId="0" applyFont="1" applyFill="1" applyBorder="1" applyAlignment="1">
      <alignment horizontal="right" vertical="center"/>
    </xf>
    <xf numFmtId="0" fontId="1" fillId="18" borderId="59" xfId="0" applyFont="1" applyFill="1" applyBorder="1" applyAlignment="1">
      <alignment horizontal="right" vertical="center" wrapText="1"/>
    </xf>
    <xf numFmtId="0" fontId="44" fillId="21" borderId="0" xfId="0" applyFont="1" applyFill="1" applyAlignment="1" applyProtection="1">
      <alignment horizontal="center" vertical="center" wrapText="1"/>
      <protection hidden="1"/>
    </xf>
    <xf numFmtId="0" fontId="42" fillId="21" borderId="0" xfId="0" applyFont="1" applyFill="1" applyAlignment="1" applyProtection="1">
      <alignment horizontal="center" vertical="center" wrapText="1"/>
      <protection hidden="1"/>
    </xf>
    <xf numFmtId="0" fontId="50" fillId="22" borderId="0" xfId="0" applyFont="1" applyFill="1" applyAlignment="1" applyProtection="1">
      <alignment horizontal="center" vertical="center" wrapText="1"/>
      <protection hidden="1"/>
    </xf>
    <xf numFmtId="0" fontId="94" fillId="22" borderId="0" xfId="0" applyFont="1" applyFill="1" applyAlignment="1" applyProtection="1">
      <alignment horizontal="left" vertical="center" wrapText="1"/>
      <protection hidden="1"/>
    </xf>
    <xf numFmtId="0" fontId="0" fillId="22" borderId="0" xfId="0" applyFill="1" applyAlignment="1" applyProtection="1">
      <alignment horizontal="center" vertical="center" wrapText="1"/>
      <protection hidden="1"/>
    </xf>
    <xf numFmtId="0" fontId="0" fillId="22" borderId="92" xfId="0" applyFill="1" applyBorder="1" applyAlignment="1" applyProtection="1">
      <alignment horizontal="center" vertical="center" wrapText="1"/>
      <protection hidden="1"/>
    </xf>
    <xf numFmtId="0" fontId="33" fillId="10" borderId="93" xfId="0" applyFont="1" applyFill="1" applyBorder="1" applyAlignment="1" applyProtection="1">
      <alignment horizontal="center" vertical="center" wrapText="1"/>
      <protection hidden="1"/>
    </xf>
    <xf numFmtId="0" fontId="0" fillId="10" borderId="93" xfId="0" applyFill="1" applyBorder="1" applyAlignment="1" applyProtection="1">
      <alignment horizontal="center" vertical="center" wrapText="1"/>
      <protection hidden="1"/>
    </xf>
    <xf numFmtId="0" fontId="32" fillId="23" borderId="88" xfId="0" applyFont="1" applyFill="1" applyBorder="1" applyAlignment="1">
      <alignment horizontal="center" vertical="center" wrapText="1"/>
    </xf>
    <xf numFmtId="0" fontId="32" fillId="23" borderId="89" xfId="0" applyFont="1" applyFill="1" applyBorder="1" applyAlignment="1">
      <alignment vertical="center" wrapText="1"/>
    </xf>
    <xf numFmtId="0" fontId="32" fillId="23" borderId="89" xfId="0" applyFont="1" applyFill="1" applyBorder="1" applyAlignment="1">
      <alignment horizontal="center" vertical="center" wrapText="1"/>
    </xf>
    <xf numFmtId="0" fontId="32" fillId="23" borderId="90" xfId="0" applyFont="1" applyFill="1" applyBorder="1" applyAlignment="1">
      <alignment horizontal="center" vertical="center" wrapText="1"/>
    </xf>
    <xf numFmtId="0" fontId="32" fillId="23" borderId="13" xfId="0" applyFont="1" applyFill="1" applyBorder="1" applyAlignment="1">
      <alignment horizontal="center" vertical="center" wrapText="1"/>
    </xf>
    <xf numFmtId="0" fontId="32" fillId="23" borderId="14" xfId="0" applyFont="1" applyFill="1" applyBorder="1" applyAlignment="1">
      <alignment horizontal="center" vertical="center" wrapText="1"/>
    </xf>
    <xf numFmtId="0" fontId="32" fillId="23" borderId="16" xfId="0" applyFont="1" applyFill="1" applyBorder="1" applyAlignment="1">
      <alignment horizontal="center" vertical="center" wrapText="1"/>
    </xf>
    <xf numFmtId="0" fontId="50" fillId="24" borderId="13" xfId="0" applyFont="1" applyFill="1" applyBorder="1" applyAlignment="1">
      <alignment horizontal="center" vertical="center" wrapText="1"/>
    </xf>
    <xf numFmtId="0" fontId="35" fillId="24" borderId="86" xfId="0" applyFont="1" applyFill="1" applyBorder="1" applyAlignment="1">
      <alignment vertical="center" wrapText="1"/>
    </xf>
    <xf numFmtId="0" fontId="35" fillId="24" borderId="86" xfId="0" applyFont="1" applyFill="1" applyBorder="1" applyAlignment="1">
      <alignment horizontal="center" vertical="center" wrapText="1"/>
    </xf>
    <xf numFmtId="0" fontId="50" fillId="24" borderId="34" xfId="0" applyFont="1" applyFill="1" applyBorder="1" applyAlignment="1">
      <alignment horizontal="center" vertical="center" wrapText="1"/>
    </xf>
    <xf numFmtId="0" fontId="35" fillId="24" borderId="82" xfId="0" applyFont="1" applyFill="1" applyBorder="1" applyAlignment="1">
      <alignment vertical="center" wrapText="1"/>
    </xf>
    <xf numFmtId="0" fontId="35" fillId="24" borderId="82" xfId="0" applyFont="1" applyFill="1" applyBorder="1" applyAlignment="1">
      <alignment horizontal="center" vertical="center" wrapText="1"/>
    </xf>
    <xf numFmtId="0" fontId="32" fillId="23" borderId="91" xfId="0" applyFont="1" applyFill="1" applyBorder="1" applyAlignment="1">
      <alignment horizontal="center" vertical="center" wrapText="1"/>
    </xf>
    <xf numFmtId="0" fontId="29" fillId="24" borderId="42" xfId="0" applyFont="1" applyFill="1" applyBorder="1" applyAlignment="1">
      <alignment horizontal="center" vertical="center" wrapText="1"/>
    </xf>
    <xf numFmtId="0" fontId="35" fillId="24" borderId="13" xfId="0" applyFont="1" applyFill="1" applyBorder="1" applyAlignment="1">
      <alignment vertical="center" wrapText="1"/>
    </xf>
    <xf numFmtId="0" fontId="35" fillId="24" borderId="103" xfId="0" applyFont="1" applyFill="1" applyBorder="1" applyAlignment="1">
      <alignment vertical="center" wrapText="1"/>
    </xf>
    <xf numFmtId="0" fontId="35" fillId="24" borderId="46" xfId="0" applyFont="1" applyFill="1" applyBorder="1" applyAlignment="1">
      <alignment horizontal="center" vertical="center" wrapText="1"/>
    </xf>
    <xf numFmtId="0" fontId="35" fillId="24" borderId="51" xfId="0" applyFont="1" applyFill="1" applyBorder="1" applyAlignment="1">
      <alignment vertical="center" wrapText="1"/>
    </xf>
    <xf numFmtId="0" fontId="35" fillId="24" borderId="39" xfId="0" applyFont="1" applyFill="1" applyBorder="1" applyAlignment="1">
      <alignment horizontal="center" vertical="center" wrapText="1"/>
    </xf>
    <xf numFmtId="0" fontId="36" fillId="24" borderId="13" xfId="0" applyFont="1" applyFill="1" applyBorder="1" applyAlignment="1">
      <alignment vertical="center" wrapText="1"/>
    </xf>
    <xf numFmtId="0" fontId="29" fillId="24" borderId="55" xfId="0" applyFont="1" applyFill="1" applyBorder="1" applyAlignment="1">
      <alignment horizontal="center" vertical="center" wrapText="1"/>
    </xf>
    <xf numFmtId="0" fontId="36" fillId="24" borderId="103" xfId="0" applyFont="1" applyFill="1" applyBorder="1" applyAlignment="1">
      <alignment vertical="center" wrapText="1"/>
    </xf>
    <xf numFmtId="0" fontId="29" fillId="24" borderId="34" xfId="0" applyFont="1" applyFill="1" applyBorder="1" applyAlignment="1">
      <alignment horizontal="center" vertical="center" wrapText="1"/>
    </xf>
    <xf numFmtId="0" fontId="36" fillId="24" borderId="34" xfId="0" applyFont="1" applyFill="1" applyBorder="1" applyAlignment="1">
      <alignment vertical="center" wrapText="1"/>
    </xf>
    <xf numFmtId="0" fontId="29" fillId="24" borderId="97" xfId="0" applyFont="1" applyFill="1" applyBorder="1" applyAlignment="1">
      <alignment horizontal="center" vertical="center" wrapText="1"/>
    </xf>
    <xf numFmtId="0" fontId="29" fillId="24" borderId="98" xfId="0" applyFont="1" applyFill="1" applyBorder="1" applyAlignment="1">
      <alignment horizontal="center" vertical="center" wrapText="1"/>
    </xf>
    <xf numFmtId="0" fontId="29" fillId="24" borderId="108" xfId="0" applyFont="1" applyFill="1" applyBorder="1" applyAlignment="1">
      <alignment horizontal="center" vertical="center" wrapText="1"/>
    </xf>
    <xf numFmtId="0" fontId="37" fillId="25" borderId="42" xfId="0" applyFont="1" applyFill="1" applyBorder="1" applyAlignment="1">
      <alignment horizontal="center" vertical="center"/>
    </xf>
    <xf numFmtId="0" fontId="43" fillId="25" borderId="13" xfId="0" applyFont="1" applyFill="1" applyBorder="1" applyAlignment="1">
      <alignment vertical="center"/>
    </xf>
    <xf numFmtId="0" fontId="26" fillId="25" borderId="86" xfId="0" applyFont="1" applyFill="1" applyBorder="1" applyAlignment="1">
      <alignment horizontal="center" vertical="center"/>
    </xf>
    <xf numFmtId="0" fontId="43" fillId="25" borderId="109" xfId="0" applyFont="1" applyFill="1" applyBorder="1" applyAlignment="1">
      <alignment vertical="center"/>
    </xf>
    <xf numFmtId="0" fontId="26" fillId="25" borderId="46" xfId="0" applyFont="1" applyFill="1" applyBorder="1" applyAlignment="1">
      <alignment horizontal="center" vertical="center"/>
    </xf>
    <xf numFmtId="0" fontId="26" fillId="25" borderId="13" xfId="0" applyFont="1" applyFill="1" applyBorder="1" applyAlignment="1">
      <alignment vertical="center"/>
    </xf>
    <xf numFmtId="0" fontId="26" fillId="25" borderId="109" xfId="0" applyFont="1" applyFill="1" applyBorder="1" applyAlignment="1">
      <alignment vertical="center"/>
    </xf>
    <xf numFmtId="0" fontId="26" fillId="25" borderId="110" xfId="0" applyFont="1" applyFill="1" applyBorder="1" applyAlignment="1">
      <alignment vertical="center"/>
    </xf>
    <xf numFmtId="0" fontId="26" fillId="25" borderId="39" xfId="0" applyFont="1" applyFill="1" applyBorder="1" applyAlignment="1">
      <alignment horizontal="center" vertical="center"/>
    </xf>
    <xf numFmtId="0" fontId="37" fillId="25" borderId="97" xfId="0" applyFont="1" applyFill="1" applyBorder="1" applyAlignment="1">
      <alignment horizontal="center" vertical="center"/>
    </xf>
    <xf numFmtId="0" fontId="37" fillId="25" borderId="98" xfId="0" applyFont="1" applyFill="1" applyBorder="1" applyAlignment="1">
      <alignment horizontal="center" vertical="center"/>
    </xf>
    <xf numFmtId="0" fontId="37" fillId="25" borderId="108" xfId="0" applyFont="1" applyFill="1" applyBorder="1" applyAlignment="1">
      <alignment horizontal="center" vertical="center"/>
    </xf>
    <xf numFmtId="0" fontId="37" fillId="25" borderId="42" xfId="0" applyFont="1" applyFill="1" applyBorder="1" applyAlignment="1">
      <alignment horizontal="center" vertical="center" wrapText="1"/>
    </xf>
    <xf numFmtId="0" fontId="37" fillId="25" borderId="55" xfId="0" applyFont="1" applyFill="1" applyBorder="1" applyAlignment="1">
      <alignment horizontal="center" vertical="center" wrapText="1"/>
    </xf>
    <xf numFmtId="0" fontId="37" fillId="25" borderId="56" xfId="0" applyFont="1" applyFill="1" applyBorder="1" applyAlignment="1">
      <alignment horizontal="center" vertical="center" wrapText="1"/>
    </xf>
    <xf numFmtId="0" fontId="43" fillId="25" borderId="110" xfId="0" applyFont="1" applyFill="1" applyBorder="1" applyAlignment="1">
      <alignment vertical="center"/>
    </xf>
    <xf numFmtId="0" fontId="37" fillId="25" borderId="97" xfId="0" applyFont="1" applyFill="1" applyBorder="1" applyAlignment="1">
      <alignment horizontal="center" vertical="center" wrapText="1"/>
    </xf>
    <xf numFmtId="0" fontId="37" fillId="25" borderId="98" xfId="0" applyFont="1" applyFill="1" applyBorder="1" applyAlignment="1">
      <alignment horizontal="center" vertical="center" wrapText="1"/>
    </xf>
    <xf numFmtId="0" fontId="37" fillId="25" borderId="108" xfId="0" applyFont="1" applyFill="1" applyBorder="1" applyAlignment="1">
      <alignment horizontal="center" vertical="center" wrapText="1"/>
    </xf>
    <xf numFmtId="0" fontId="37" fillId="25" borderId="96" xfId="0" applyFont="1" applyFill="1" applyBorder="1" applyAlignment="1">
      <alignment horizontal="center" vertical="center" wrapText="1"/>
    </xf>
    <xf numFmtId="0" fontId="26" fillId="25" borderId="103" xfId="0" applyFont="1" applyFill="1" applyBorder="1" applyAlignment="1">
      <alignment horizontal="left" vertical="center"/>
    </xf>
    <xf numFmtId="0" fontId="26" fillId="25" borderId="51" xfId="0" applyFont="1" applyFill="1" applyBorder="1" applyAlignment="1">
      <alignment horizontal="left" vertical="center"/>
    </xf>
    <xf numFmtId="0" fontId="26" fillId="25" borderId="103" xfId="0" applyFont="1" applyFill="1" applyBorder="1" applyAlignment="1">
      <alignment vertical="center"/>
    </xf>
    <xf numFmtId="0" fontId="26" fillId="25" borderId="51" xfId="0" applyFont="1" applyFill="1" applyBorder="1" applyAlignment="1">
      <alignment vertical="center"/>
    </xf>
    <xf numFmtId="0" fontId="29" fillId="24" borderId="13" xfId="0" applyFont="1" applyFill="1" applyBorder="1" applyAlignment="1">
      <alignment horizontal="center" vertical="center" wrapText="1"/>
    </xf>
    <xf numFmtId="0" fontId="26" fillId="25" borderId="103" xfId="0" applyFont="1" applyFill="1" applyBorder="1" applyAlignment="1">
      <alignment horizontal="left" vertical="center" wrapText="1"/>
    </xf>
    <xf numFmtId="0" fontId="26" fillId="25" borderId="13" xfId="0" applyFont="1" applyFill="1" applyBorder="1" applyAlignment="1">
      <alignment vertical="center" wrapText="1"/>
    </xf>
    <xf numFmtId="0" fontId="26" fillId="25" borderId="103" xfId="0" applyFont="1" applyFill="1" applyBorder="1" applyAlignment="1">
      <alignment vertical="center" wrapText="1"/>
    </xf>
    <xf numFmtId="0" fontId="26" fillId="25" borderId="51" xfId="0" applyFont="1" applyFill="1" applyBorder="1" applyAlignment="1">
      <alignment vertical="center" wrapText="1"/>
    </xf>
    <xf numFmtId="0" fontId="29" fillId="24" borderId="96" xfId="0" applyFont="1" applyFill="1" applyBorder="1" applyAlignment="1">
      <alignment horizontal="center" vertical="center" wrapText="1"/>
    </xf>
    <xf numFmtId="1" fontId="53" fillId="15" borderId="79" xfId="0" applyNumberFormat="1" applyFont="1" applyFill="1" applyBorder="1" applyAlignment="1">
      <alignment horizontal="right" vertical="center"/>
    </xf>
    <xf numFmtId="2" fontId="53" fillId="15" borderId="43" xfId="0" applyNumberFormat="1" applyFont="1" applyFill="1" applyBorder="1" applyAlignment="1">
      <alignment horizontal="right" vertical="center"/>
    </xf>
    <xf numFmtId="0" fontId="77" fillId="18" borderId="43" xfId="1" applyFont="1" applyFill="1" applyBorder="1" applyAlignment="1">
      <alignment vertical="center"/>
    </xf>
    <xf numFmtId="0" fontId="3" fillId="18" borderId="103" xfId="0" applyFont="1" applyFill="1" applyBorder="1" applyAlignment="1">
      <alignment horizontal="left" vertical="center"/>
    </xf>
    <xf numFmtId="0" fontId="3" fillId="18" borderId="80" xfId="0" applyFont="1" applyFill="1" applyBorder="1" applyAlignment="1">
      <alignment horizontal="left" vertical="center"/>
    </xf>
    <xf numFmtId="165" fontId="73" fillId="17" borderId="111" xfId="0" applyNumberFormat="1" applyFont="1" applyFill="1" applyBorder="1" applyAlignment="1">
      <alignment vertical="center"/>
    </xf>
    <xf numFmtId="165" fontId="73" fillId="17" borderId="19" xfId="0" applyNumberFormat="1" applyFont="1" applyFill="1" applyBorder="1" applyAlignment="1">
      <alignment vertical="center"/>
    </xf>
    <xf numFmtId="165" fontId="73" fillId="17" borderId="61" xfId="0" applyNumberFormat="1" applyFont="1" applyFill="1" applyBorder="1" applyAlignment="1">
      <alignment vertical="center"/>
    </xf>
    <xf numFmtId="0" fontId="3" fillId="18" borderId="40" xfId="0" applyFont="1" applyFill="1" applyBorder="1" applyAlignment="1">
      <alignment horizontal="left" vertical="center"/>
    </xf>
    <xf numFmtId="0" fontId="27" fillId="0" borderId="0" xfId="0" applyFont="1" applyAlignment="1">
      <alignment horizontal="center" vertical="center" wrapText="1"/>
    </xf>
    <xf numFmtId="0" fontId="3" fillId="0" borderId="0" xfId="0" applyFont="1" applyAlignment="1">
      <alignment horizontal="left" vertical="center"/>
    </xf>
    <xf numFmtId="1" fontId="53" fillId="0" borderId="10" xfId="0" applyNumberFormat="1" applyFont="1" applyBorder="1" applyAlignment="1">
      <alignment horizontal="right" vertical="center"/>
    </xf>
    <xf numFmtId="2" fontId="53" fillId="0" borderId="10" xfId="0" applyNumberFormat="1" applyFont="1" applyBorder="1" applyAlignment="1">
      <alignment horizontal="right" vertical="center"/>
    </xf>
    <xf numFmtId="165" fontId="73" fillId="0" borderId="0" xfId="0" applyNumberFormat="1" applyFont="1" applyAlignment="1">
      <alignment vertical="center"/>
    </xf>
    <xf numFmtId="0" fontId="53" fillId="0" borderId="0" xfId="0" applyFont="1" applyAlignment="1">
      <alignment vertical="center"/>
    </xf>
    <xf numFmtId="0" fontId="77" fillId="0" borderId="0" xfId="1" applyFont="1" applyAlignment="1">
      <alignment vertical="center"/>
    </xf>
    <xf numFmtId="2" fontId="7" fillId="3" borderId="0" xfId="0" applyNumberFormat="1" applyFont="1" applyFill="1" applyAlignment="1">
      <alignment horizontal="center" vertical="center"/>
    </xf>
    <xf numFmtId="0" fontId="41" fillId="5" borderId="0" xfId="0" applyFont="1" applyFill="1" applyAlignment="1">
      <alignment vertical="center" wrapText="1"/>
    </xf>
    <xf numFmtId="0" fontId="79" fillId="18" borderId="0" xfId="1" applyFont="1" applyFill="1" applyAlignment="1">
      <alignment vertical="center" wrapText="1"/>
    </xf>
    <xf numFmtId="0" fontId="79" fillId="18" borderId="0" xfId="1" applyFont="1" applyFill="1" applyAlignment="1">
      <alignment wrapText="1"/>
    </xf>
    <xf numFmtId="0" fontId="93" fillId="28" borderId="0" xfId="0" applyFont="1" applyFill="1" applyAlignment="1" applyProtection="1">
      <alignment horizontal="center" vertical="center" wrapText="1"/>
      <protection hidden="1"/>
    </xf>
    <xf numFmtId="0" fontId="39" fillId="16" borderId="0" xfId="0" applyFont="1" applyFill="1" applyAlignment="1">
      <alignmen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40" fillId="2" borderId="0" xfId="0" applyFont="1" applyFill="1" applyAlignment="1">
      <alignment vertical="center"/>
    </xf>
    <xf numFmtId="2" fontId="69" fillId="3" borderId="16" xfId="0" applyNumberFormat="1" applyFont="1" applyFill="1" applyBorder="1" applyAlignment="1">
      <alignment horizontal="center" vertical="center"/>
    </xf>
    <xf numFmtId="0" fontId="79" fillId="10" borderId="0" xfId="1" applyFont="1" applyFill="1" applyAlignment="1">
      <alignment wrapText="1"/>
    </xf>
    <xf numFmtId="0" fontId="8" fillId="10" borderId="0" xfId="0" applyFont="1" applyFill="1" applyAlignment="1">
      <alignment vertical="center"/>
    </xf>
    <xf numFmtId="0" fontId="41" fillId="10" borderId="0" xfId="0" applyFont="1" applyFill="1" applyAlignment="1">
      <alignment vertical="center" wrapText="1"/>
    </xf>
    <xf numFmtId="0" fontId="3" fillId="16" borderId="0" xfId="0" applyFont="1" applyFill="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70" fillId="3" borderId="0" xfId="0" applyFont="1" applyFill="1" applyAlignment="1">
      <alignment horizontal="center" vertical="center"/>
    </xf>
    <xf numFmtId="1" fontId="53" fillId="16" borderId="0" xfId="0" applyNumberFormat="1" applyFont="1" applyFill="1" applyAlignment="1">
      <alignment horizontal="right" vertical="center"/>
    </xf>
    <xf numFmtId="2" fontId="53" fillId="16" borderId="0" xfId="0" applyNumberFormat="1" applyFont="1" applyFill="1" applyAlignment="1">
      <alignment horizontal="right" vertical="center"/>
    </xf>
    <xf numFmtId="2" fontId="73" fillId="16" borderId="0" xfId="0" applyNumberFormat="1" applyFont="1" applyFill="1" applyAlignment="1">
      <alignment vertical="center"/>
    </xf>
    <xf numFmtId="0" fontId="53" fillId="16" borderId="0" xfId="0" applyFont="1" applyFill="1" applyAlignment="1">
      <alignment horizontal="right" vertical="center"/>
    </xf>
    <xf numFmtId="0" fontId="62" fillId="10" borderId="0" xfId="1" applyFont="1" applyFill="1" applyAlignment="1" applyProtection="1">
      <alignment horizontal="left"/>
      <protection hidden="1"/>
    </xf>
    <xf numFmtId="0" fontId="87" fillId="10" borderId="115" xfId="0" applyFont="1" applyFill="1" applyBorder="1" applyAlignment="1" applyProtection="1">
      <alignment horizontal="left" vertical="center" wrapText="1"/>
      <protection hidden="1"/>
    </xf>
    <xf numFmtId="0" fontId="87" fillId="10" borderId="116" xfId="0" applyFont="1" applyFill="1" applyBorder="1" applyAlignment="1" applyProtection="1">
      <alignment horizontal="left" vertical="center" wrapText="1"/>
      <protection hidden="1"/>
    </xf>
    <xf numFmtId="0" fontId="87" fillId="10" borderId="117" xfId="0" applyFont="1" applyFill="1" applyBorder="1" applyAlignment="1" applyProtection="1">
      <alignment horizontal="left" vertical="center" wrapText="1"/>
      <protection hidden="1"/>
    </xf>
    <xf numFmtId="0" fontId="93" fillId="0" borderId="0" xfId="0" applyFont="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1" fillId="0" borderId="20" xfId="0" applyFont="1" applyBorder="1" applyAlignment="1" applyProtection="1">
      <alignment horizontal="left" vertical="center" wrapText="1"/>
      <protection hidden="1"/>
    </xf>
    <xf numFmtId="0" fontId="94" fillId="0" borderId="0" xfId="0" applyFont="1" applyAlignment="1" applyProtection="1">
      <alignment horizontal="center" vertical="center" wrapText="1"/>
      <protection hidden="1"/>
    </xf>
    <xf numFmtId="0" fontId="94" fillId="0" borderId="0" xfId="0" applyFont="1" applyAlignment="1" applyProtection="1">
      <alignment horizontal="left" vertical="center" wrapText="1"/>
      <protection hidden="1"/>
    </xf>
    <xf numFmtId="0" fontId="42" fillId="0" borderId="0" xfId="0" applyFont="1" applyAlignment="1" applyProtection="1">
      <alignment horizontal="center" vertical="center" wrapText="1"/>
      <protection hidden="1"/>
    </xf>
    <xf numFmtId="0" fontId="87" fillId="0" borderId="0" xfId="0" applyFont="1" applyAlignment="1" applyProtection="1">
      <alignment horizontal="left" vertical="center" wrapText="1"/>
      <protection hidden="1"/>
    </xf>
    <xf numFmtId="0" fontId="26" fillId="16" borderId="0" xfId="0" applyFont="1" applyFill="1" applyAlignment="1">
      <alignment vertical="center"/>
    </xf>
    <xf numFmtId="0" fontId="26" fillId="16" borderId="0" xfId="0" applyFont="1" applyFill="1" applyAlignment="1">
      <alignment horizontal="center" vertical="center"/>
    </xf>
    <xf numFmtId="0" fontId="58" fillId="24" borderId="42" xfId="0" applyFont="1" applyFill="1" applyBorder="1" applyAlignment="1">
      <alignment horizontal="center" vertical="center" wrapText="1"/>
    </xf>
    <xf numFmtId="0" fontId="35" fillId="24" borderId="54" xfId="0" applyFont="1" applyFill="1" applyBorder="1" applyAlignment="1">
      <alignment vertical="center" wrapText="1"/>
    </xf>
    <xf numFmtId="0" fontId="35" fillId="24" borderId="52" xfId="0" applyFont="1" applyFill="1" applyBorder="1" applyAlignment="1">
      <alignment vertical="center" wrapText="1"/>
    </xf>
    <xf numFmtId="0" fontId="35" fillId="24" borderId="53" xfId="0" applyFont="1" applyFill="1" applyBorder="1" applyAlignment="1">
      <alignment vertical="center" wrapText="1"/>
    </xf>
    <xf numFmtId="0" fontId="3" fillId="24" borderId="41" xfId="0" applyFont="1" applyFill="1" applyBorder="1" applyAlignment="1">
      <alignment vertical="center"/>
    </xf>
    <xf numFmtId="0" fontId="87" fillId="10" borderId="114" xfId="0" applyFont="1" applyFill="1" applyBorder="1" applyAlignment="1" applyProtection="1">
      <alignment horizontal="left" vertical="center" wrapText="1"/>
      <protection hidden="1"/>
    </xf>
    <xf numFmtId="0" fontId="29" fillId="24" borderId="133" xfId="0" applyFont="1" applyFill="1" applyBorder="1" applyAlignment="1">
      <alignment horizontal="center" vertical="center" wrapText="1"/>
    </xf>
    <xf numFmtId="0" fontId="29" fillId="24" borderId="132" xfId="0" applyFont="1" applyFill="1" applyBorder="1" applyAlignment="1">
      <alignment horizontal="center" vertical="center" wrapText="1"/>
    </xf>
    <xf numFmtId="0" fontId="87" fillId="10" borderId="134" xfId="0" applyFont="1" applyFill="1" applyBorder="1" applyAlignment="1" applyProtection="1">
      <alignment horizontal="left" vertical="center" wrapText="1"/>
      <protection hidden="1"/>
    </xf>
    <xf numFmtId="0" fontId="87" fillId="10" borderId="0" xfId="0" applyFont="1" applyFill="1" applyAlignment="1">
      <alignment horizontal="left" vertical="center" wrapText="1"/>
    </xf>
    <xf numFmtId="0" fontId="62" fillId="10" borderId="0" xfId="1" applyFont="1" applyFill="1" applyAlignment="1">
      <alignment horizontal="left"/>
    </xf>
    <xf numFmtId="0" fontId="62" fillId="0" borderId="0" xfId="1" applyFont="1"/>
    <xf numFmtId="0" fontId="90" fillId="10" borderId="24" xfId="0" applyFont="1" applyFill="1" applyBorder="1" applyAlignment="1">
      <alignment vertical="center" wrapText="1"/>
    </xf>
    <xf numFmtId="0" fontId="37" fillId="25" borderId="133" xfId="0" applyFont="1" applyFill="1" applyBorder="1" applyAlignment="1">
      <alignment horizontal="center" vertical="center" wrapText="1"/>
    </xf>
    <xf numFmtId="0" fontId="37" fillId="25" borderId="132" xfId="0" applyFont="1" applyFill="1" applyBorder="1" applyAlignment="1">
      <alignment horizontal="center" vertical="center" wrapText="1"/>
    </xf>
    <xf numFmtId="0" fontId="37" fillId="25" borderId="133" xfId="0" applyFont="1" applyFill="1" applyBorder="1" applyAlignment="1">
      <alignment horizontal="center" vertical="center"/>
    </xf>
    <xf numFmtId="0" fontId="37" fillId="25" borderId="132" xfId="0" applyFont="1" applyFill="1" applyBorder="1" applyAlignment="1">
      <alignment horizontal="center" vertical="center"/>
    </xf>
    <xf numFmtId="0" fontId="45" fillId="10" borderId="0" xfId="0" applyFont="1" applyFill="1" applyAlignment="1">
      <alignment horizontal="center" vertical="center" wrapText="1"/>
    </xf>
    <xf numFmtId="0" fontId="45" fillId="10" borderId="0" xfId="0" applyFont="1" applyFill="1"/>
    <xf numFmtId="0" fontId="88" fillId="10" borderId="0" xfId="0" applyFont="1" applyFill="1" applyAlignment="1">
      <alignment horizontal="left" vertical="center" wrapText="1"/>
    </xf>
    <xf numFmtId="0" fontId="87" fillId="10" borderId="114" xfId="0" applyFont="1" applyFill="1" applyBorder="1" applyAlignment="1">
      <alignment horizontal="left" vertical="center" wrapText="1"/>
    </xf>
    <xf numFmtId="0" fontId="44" fillId="21" borderId="0" xfId="0" applyFont="1" applyFill="1" applyAlignment="1">
      <alignment horizontal="center" vertical="center" wrapText="1"/>
    </xf>
    <xf numFmtId="0" fontId="42" fillId="21" borderId="0" xfId="0" applyFont="1" applyFill="1" applyAlignment="1">
      <alignment horizontal="center" vertical="center" wrapText="1"/>
    </xf>
    <xf numFmtId="0" fontId="50" fillId="22" borderId="0" xfId="0" applyFont="1" applyFill="1" applyAlignment="1">
      <alignment horizontal="center" vertical="center" wrapText="1"/>
    </xf>
    <xf numFmtId="0" fontId="94" fillId="22" borderId="0" xfId="0" applyFont="1" applyFill="1" applyAlignment="1">
      <alignment horizontal="left" vertical="center" wrapText="1"/>
    </xf>
    <xf numFmtId="0" fontId="0" fillId="22" borderId="0" xfId="0" applyFill="1" applyAlignment="1">
      <alignment horizontal="center" vertical="center" wrapText="1"/>
    </xf>
    <xf numFmtId="0" fontId="0" fillId="22" borderId="92" xfId="0" applyFill="1" applyBorder="1" applyAlignment="1">
      <alignment horizontal="center" vertical="center" wrapText="1"/>
    </xf>
    <xf numFmtId="0" fontId="0" fillId="11" borderId="0" xfId="0" applyFill="1" applyAlignment="1">
      <alignment horizontal="center" vertical="center" wrapText="1"/>
    </xf>
    <xf numFmtId="0" fontId="0" fillId="14" borderId="0" xfId="0" applyFill="1" applyAlignment="1">
      <alignment horizontal="center" vertical="center" wrapText="1"/>
    </xf>
    <xf numFmtId="0" fontId="31" fillId="14" borderId="0" xfId="0" applyFont="1" applyFill="1" applyAlignment="1">
      <alignment horizontal="left" vertical="center" wrapText="1"/>
    </xf>
    <xf numFmtId="0" fontId="93" fillId="28" borderId="0" xfId="0" applyFont="1" applyFill="1" applyAlignment="1">
      <alignment horizontal="center" vertical="center" wrapText="1"/>
    </xf>
    <xf numFmtId="0" fontId="33" fillId="10" borderId="93" xfId="0" applyFont="1" applyFill="1" applyBorder="1" applyAlignment="1">
      <alignment horizontal="center" vertical="center" wrapText="1"/>
    </xf>
    <xf numFmtId="0" fontId="33" fillId="10" borderId="0" xfId="0" applyFont="1" applyFill="1" applyAlignment="1">
      <alignment horizontal="center" vertical="center" wrapText="1"/>
    </xf>
    <xf numFmtId="0" fontId="0" fillId="10" borderId="93" xfId="0" applyFill="1" applyBorder="1" applyAlignment="1">
      <alignment horizontal="center" vertical="center" wrapText="1"/>
    </xf>
    <xf numFmtId="0" fontId="43" fillId="10" borderId="0" xfId="0" applyFont="1" applyFill="1" applyAlignment="1">
      <alignment horizontal="left" vertical="center"/>
    </xf>
    <xf numFmtId="0" fontId="34" fillId="24" borderId="96" xfId="0" applyFont="1" applyFill="1" applyBorder="1" applyAlignment="1">
      <alignment horizontal="center" vertical="center" wrapText="1"/>
    </xf>
    <xf numFmtId="0" fontId="35" fillId="24" borderId="37" xfId="0" applyFont="1" applyFill="1" applyBorder="1" applyAlignment="1">
      <alignment horizontal="center" vertical="center" wrapText="1"/>
    </xf>
    <xf numFmtId="0" fontId="0" fillId="10" borderId="33" xfId="0" applyFill="1" applyBorder="1" applyAlignment="1" applyProtection="1">
      <alignment horizontal="center" vertical="center" wrapText="1"/>
      <protection locked="0"/>
    </xf>
    <xf numFmtId="0" fontId="2" fillId="10" borderId="0" xfId="1" applyFill="1"/>
    <xf numFmtId="0" fontId="34" fillId="24" borderId="55" xfId="0" applyFont="1" applyFill="1" applyBorder="1" applyAlignment="1">
      <alignment horizontal="center" vertical="center" wrapText="1"/>
    </xf>
    <xf numFmtId="0" fontId="35" fillId="24" borderId="38" xfId="0" applyFont="1" applyFill="1" applyBorder="1" applyAlignment="1">
      <alignment horizontal="center" vertical="center" wrapText="1"/>
    </xf>
    <xf numFmtId="0" fontId="34" fillId="24" borderId="97" xfId="0" applyFont="1" applyFill="1" applyBorder="1" applyAlignment="1">
      <alignment horizontal="center" vertical="center" wrapText="1"/>
    </xf>
    <xf numFmtId="0" fontId="34" fillId="24" borderId="98" xfId="0" applyFont="1" applyFill="1" applyBorder="1" applyAlignment="1">
      <alignment horizontal="center" vertical="center" wrapText="1"/>
    </xf>
    <xf numFmtId="0" fontId="34" fillId="24" borderId="56" xfId="0" applyFont="1" applyFill="1" applyBorder="1" applyAlignment="1">
      <alignment horizontal="center" vertical="center" wrapText="1"/>
    </xf>
    <xf numFmtId="0" fontId="0" fillId="0" borderId="65" xfId="0" applyBorder="1" applyAlignment="1" applyProtection="1">
      <alignment horizontal="center" vertical="center" wrapText="1"/>
      <protection locked="0"/>
    </xf>
    <xf numFmtId="0" fontId="94" fillId="22" borderId="0" xfId="0" applyFont="1" applyFill="1" applyAlignment="1">
      <alignment horizontal="left" vertical="center"/>
    </xf>
    <xf numFmtId="0" fontId="31" fillId="14" borderId="0" xfId="0" applyFont="1" applyFill="1" applyAlignment="1">
      <alignment horizontal="left" vertical="center"/>
    </xf>
    <xf numFmtId="0" fontId="0" fillId="0" borderId="84"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10" borderId="84" xfId="0" applyFill="1" applyBorder="1" applyAlignment="1" applyProtection="1">
      <alignment horizontal="center" vertical="center" wrapText="1"/>
      <protection locked="0"/>
    </xf>
    <xf numFmtId="0" fontId="0" fillId="10" borderId="28" xfId="0" applyFill="1" applyBorder="1" applyAlignment="1" applyProtection="1">
      <alignment horizontal="center" vertical="center" wrapText="1"/>
      <protection locked="0"/>
    </xf>
    <xf numFmtId="0" fontId="93" fillId="28" borderId="104" xfId="0" applyFont="1" applyFill="1" applyBorder="1" applyAlignment="1">
      <alignment horizontal="center" vertical="center" wrapText="1"/>
    </xf>
    <xf numFmtId="0" fontId="3" fillId="24" borderId="54" xfId="0" applyFont="1" applyFill="1" applyBorder="1" applyAlignment="1">
      <alignment vertical="center"/>
    </xf>
    <xf numFmtId="0" fontId="3" fillId="24" borderId="37" xfId="0" applyFont="1" applyFill="1" applyBorder="1" applyAlignment="1">
      <alignment horizontal="center" vertical="center"/>
    </xf>
    <xf numFmtId="0" fontId="0" fillId="10" borderId="32" xfId="0" applyFill="1" applyBorder="1" applyAlignment="1">
      <alignment horizontal="center" vertical="center" wrapText="1"/>
    </xf>
    <xf numFmtId="0" fontId="58" fillId="24" borderId="97" xfId="0" applyFont="1" applyFill="1" applyBorder="1" applyAlignment="1">
      <alignment horizontal="center" vertical="center" wrapText="1"/>
    </xf>
    <xf numFmtId="0" fontId="3" fillId="24" borderId="69" xfId="0" applyFont="1" applyFill="1" applyBorder="1" applyAlignment="1">
      <alignment vertical="center"/>
    </xf>
    <xf numFmtId="0" fontId="3" fillId="24" borderId="66" xfId="0" applyFont="1" applyFill="1" applyBorder="1" applyAlignment="1">
      <alignment horizontal="center" vertical="center"/>
    </xf>
    <xf numFmtId="0" fontId="3" fillId="24" borderId="52" xfId="0" applyFont="1" applyFill="1" applyBorder="1" applyAlignment="1">
      <alignment vertical="center"/>
    </xf>
    <xf numFmtId="0" fontId="3" fillId="24" borderId="38" xfId="0" applyFont="1" applyFill="1" applyBorder="1" applyAlignment="1">
      <alignment horizontal="center" vertical="center"/>
    </xf>
    <xf numFmtId="0" fontId="58" fillId="24" borderId="112" xfId="0" applyFont="1" applyFill="1" applyBorder="1" applyAlignment="1">
      <alignment horizontal="center" vertical="center" wrapText="1"/>
    </xf>
    <xf numFmtId="0" fontId="3" fillId="24" borderId="79" xfId="0" applyFont="1" applyFill="1" applyBorder="1" applyAlignment="1">
      <alignment vertical="center"/>
    </xf>
    <xf numFmtId="0" fontId="3" fillId="24" borderId="46" xfId="0" applyFont="1" applyFill="1" applyBorder="1" applyAlignment="1">
      <alignment horizontal="center" vertical="center"/>
    </xf>
    <xf numFmtId="0" fontId="0" fillId="10" borderId="43" xfId="0" applyFill="1" applyBorder="1" applyAlignment="1" applyProtection="1">
      <alignment horizontal="center" vertical="center" wrapText="1"/>
      <protection locked="0"/>
    </xf>
    <xf numFmtId="0" fontId="58" fillId="24" borderId="55" xfId="0" applyFont="1" applyFill="1" applyBorder="1" applyAlignment="1">
      <alignment horizontal="center" vertical="center" wrapText="1"/>
    </xf>
    <xf numFmtId="0" fontId="58" fillId="24" borderId="113" xfId="0" applyFont="1" applyFill="1" applyBorder="1" applyAlignment="1">
      <alignment horizontal="center" vertical="center" wrapText="1"/>
    </xf>
    <xf numFmtId="0" fontId="36" fillId="2" borderId="0" xfId="0" applyFont="1" applyFill="1" applyAlignment="1">
      <alignment vertical="center"/>
    </xf>
    <xf numFmtId="0" fontId="36" fillId="2" borderId="65" xfId="0" applyFont="1" applyFill="1" applyBorder="1" applyAlignment="1" applyProtection="1">
      <alignment horizontal="center" vertical="center"/>
      <protection locked="0"/>
    </xf>
    <xf numFmtId="0" fontId="36" fillId="16" borderId="0" xfId="0" applyFont="1" applyFill="1" applyAlignment="1">
      <alignment vertical="center"/>
    </xf>
    <xf numFmtId="0" fontId="94" fillId="26" borderId="0" xfId="0" applyFont="1" applyFill="1" applyAlignment="1">
      <alignment horizontal="center" vertical="center" wrapText="1"/>
    </xf>
    <xf numFmtId="0" fontId="94" fillId="26" borderId="0" xfId="0" applyFont="1" applyFill="1" applyAlignment="1">
      <alignment horizontal="left" vertical="center" wrapText="1"/>
    </xf>
    <xf numFmtId="0" fontId="43" fillId="26" borderId="0" xfId="0" applyFont="1" applyFill="1" applyAlignment="1">
      <alignment horizontal="center" vertical="center" wrapText="1"/>
    </xf>
    <xf numFmtId="0" fontId="35" fillId="0" borderId="0" xfId="0" applyFont="1" applyAlignment="1">
      <alignment horizontal="left" vertical="center" wrapText="1"/>
    </xf>
    <xf numFmtId="0" fontId="26" fillId="25" borderId="111" xfId="0" applyFont="1" applyFill="1" applyBorder="1" applyAlignment="1">
      <alignment vertical="center"/>
    </xf>
    <xf numFmtId="0" fontId="93" fillId="22" borderId="0" xfId="0" applyFont="1" applyFill="1" applyAlignment="1">
      <alignment horizontal="center" vertical="center" wrapText="1"/>
    </xf>
    <xf numFmtId="0" fontId="29" fillId="10" borderId="0" xfId="0" applyFont="1" applyFill="1" applyAlignment="1">
      <alignment horizontal="center" vertical="center" wrapText="1"/>
    </xf>
    <xf numFmtId="0" fontId="44" fillId="27" borderId="0" xfId="0" applyFont="1" applyFill="1" applyAlignment="1">
      <alignment horizontal="center" vertical="center" wrapText="1"/>
    </xf>
    <xf numFmtId="0" fontId="43" fillId="22" borderId="0" xfId="0" applyFont="1" applyFill="1" applyAlignment="1">
      <alignment horizontal="center" vertical="center" wrapText="1"/>
    </xf>
    <xf numFmtId="0" fontId="0" fillId="10" borderId="31" xfId="0" applyFill="1" applyBorder="1" applyAlignment="1" applyProtection="1">
      <alignment horizontal="center" vertical="center" wrapText="1"/>
      <protection locked="0"/>
    </xf>
    <xf numFmtId="0" fontId="24" fillId="10" borderId="24" xfId="0" applyFont="1" applyFill="1" applyBorder="1" applyAlignment="1">
      <alignment horizontal="center" vertical="center" wrapText="1"/>
    </xf>
    <xf numFmtId="0" fontId="0" fillId="10" borderId="0" xfId="0" applyFill="1" applyAlignment="1">
      <alignment vertical="center" wrapText="1"/>
    </xf>
    <xf numFmtId="0" fontId="87" fillId="10" borderId="138" xfId="0" applyFont="1" applyFill="1" applyBorder="1" applyAlignment="1">
      <alignment horizontal="left" vertical="center" wrapText="1"/>
    </xf>
    <xf numFmtId="0" fontId="87" fillId="10" borderId="115" xfId="0" applyFont="1" applyFill="1" applyBorder="1" applyAlignment="1">
      <alignment horizontal="left" vertical="center" wrapText="1"/>
    </xf>
    <xf numFmtId="0" fontId="93" fillId="0" borderId="0" xfId="0" applyFont="1" applyAlignment="1">
      <alignment horizontal="center"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0" fontId="94" fillId="0" borderId="0" xfId="0" applyFont="1" applyAlignment="1">
      <alignment horizontal="center" vertical="center" wrapText="1"/>
    </xf>
    <xf numFmtId="0" fontId="94" fillId="0" borderId="0" xfId="0" applyFont="1" applyAlignment="1">
      <alignment horizontal="left" vertical="center" wrapText="1"/>
    </xf>
    <xf numFmtId="0" fontId="42" fillId="0" borderId="0" xfId="0" applyFont="1" applyAlignment="1">
      <alignment horizontal="center" vertical="center" wrapText="1"/>
    </xf>
    <xf numFmtId="0" fontId="87" fillId="0" borderId="0" xfId="0" applyFont="1" applyAlignment="1">
      <alignment horizontal="left" vertical="center" wrapText="1"/>
    </xf>
    <xf numFmtId="0" fontId="37" fillId="16" borderId="0" xfId="0" applyFont="1" applyFill="1" applyAlignment="1">
      <alignment horizontal="center" vertical="center" wrapText="1"/>
    </xf>
    <xf numFmtId="0" fontId="34" fillId="22" borderId="0" xfId="0" applyFont="1" applyFill="1" applyAlignment="1">
      <alignment horizontal="center" vertical="center" wrapText="1"/>
    </xf>
    <xf numFmtId="0" fontId="100" fillId="2" borderId="0" xfId="0" applyFont="1" applyFill="1" applyAlignment="1">
      <alignment vertical="center"/>
    </xf>
    <xf numFmtId="0" fontId="73" fillId="2" borderId="0" xfId="0" applyFont="1" applyFill="1" applyAlignment="1">
      <alignment horizontal="center" vertical="center" wrapText="1"/>
    </xf>
    <xf numFmtId="0" fontId="73" fillId="2" borderId="0" xfId="0" applyFont="1" applyFill="1" applyAlignment="1">
      <alignment vertical="center"/>
    </xf>
    <xf numFmtId="0" fontId="16" fillId="2" borderId="0" xfId="0" applyFont="1" applyFill="1" applyAlignment="1">
      <alignment vertical="center"/>
    </xf>
    <xf numFmtId="0" fontId="70" fillId="2" borderId="0" xfId="0" applyFont="1" applyFill="1" applyAlignment="1">
      <alignment horizontal="left" vertical="center" wrapText="1"/>
    </xf>
    <xf numFmtId="0" fontId="70" fillId="2" borderId="0" xfId="0" applyFont="1" applyFill="1" applyAlignment="1">
      <alignment vertical="center" wrapText="1"/>
    </xf>
    <xf numFmtId="0" fontId="13" fillId="2" borderId="0" xfId="1" applyFont="1" applyFill="1" applyAlignment="1">
      <alignment horizontal="left" vertical="center"/>
    </xf>
    <xf numFmtId="0" fontId="13" fillId="2" borderId="0" xfId="1" applyFont="1" applyFill="1" applyAlignment="1">
      <alignment vertical="center"/>
    </xf>
    <xf numFmtId="0" fontId="13" fillId="0" borderId="0" xfId="1" applyFont="1" applyAlignment="1">
      <alignment vertical="center"/>
    </xf>
    <xf numFmtId="0" fontId="70" fillId="31" borderId="0" xfId="0" applyFont="1" applyFill="1" applyAlignment="1">
      <alignment vertical="center"/>
    </xf>
    <xf numFmtId="0" fontId="70" fillId="2" borderId="0" xfId="0" applyFont="1" applyFill="1" applyAlignment="1">
      <alignment vertical="center"/>
    </xf>
    <xf numFmtId="0" fontId="73" fillId="2" borderId="0" xfId="0" applyFont="1" applyFill="1" applyAlignment="1">
      <alignment horizontal="center" vertical="center"/>
    </xf>
    <xf numFmtId="0" fontId="7" fillId="32" borderId="0" xfId="0" applyFont="1" applyFill="1" applyAlignment="1">
      <alignment horizontal="center" vertical="center"/>
    </xf>
    <xf numFmtId="0" fontId="8" fillId="2" borderId="0" xfId="0" applyFont="1" applyFill="1" applyAlignment="1">
      <alignment horizontal="center" vertical="center"/>
    </xf>
    <xf numFmtId="0" fontId="85" fillId="2" borderId="0" xfId="0" applyFont="1" applyFill="1" applyAlignment="1">
      <alignment horizontal="left" vertical="center" wrapText="1"/>
    </xf>
    <xf numFmtId="2" fontId="4" fillId="33" borderId="31" xfId="0" applyNumberFormat="1" applyFont="1" applyFill="1" applyBorder="1" applyAlignment="1">
      <alignment horizontal="center" vertical="center"/>
    </xf>
    <xf numFmtId="0" fontId="100" fillId="2" borderId="0" xfId="0" applyFont="1" applyFill="1" applyAlignment="1">
      <alignment horizontal="left" vertical="center" wrapText="1"/>
    </xf>
    <xf numFmtId="0" fontId="102" fillId="2" borderId="0" xfId="0" applyFont="1" applyFill="1" applyAlignment="1">
      <alignment vertical="center" wrapText="1"/>
    </xf>
    <xf numFmtId="0" fontId="73" fillId="2" borderId="0" xfId="0" applyFont="1" applyFill="1" applyAlignment="1">
      <alignment horizontal="left" vertical="center" wrapText="1"/>
    </xf>
    <xf numFmtId="0" fontId="39" fillId="2" borderId="0" xfId="0" applyFont="1" applyFill="1" applyAlignment="1">
      <alignment vertical="center"/>
    </xf>
    <xf numFmtId="0" fontId="16" fillId="2" borderId="87" xfId="0" applyFont="1" applyFill="1" applyBorder="1" applyAlignment="1">
      <alignment vertical="center" wrapText="1"/>
    </xf>
    <xf numFmtId="0" fontId="4" fillId="2" borderId="87" xfId="0" applyFont="1" applyFill="1" applyBorder="1" applyAlignment="1">
      <alignment horizontal="center" vertical="center" wrapText="1"/>
    </xf>
    <xf numFmtId="0" fontId="16" fillId="2" borderId="0" xfId="0" applyFont="1" applyFill="1" applyAlignment="1">
      <alignment vertical="center" wrapText="1"/>
    </xf>
    <xf numFmtId="2" fontId="3" fillId="2" borderId="0" xfId="0" applyNumberFormat="1" applyFont="1" applyFill="1" applyAlignment="1">
      <alignment horizontal="center" vertical="center"/>
    </xf>
    <xf numFmtId="0" fontId="103" fillId="2" borderId="0" xfId="0" applyFont="1" applyFill="1" applyAlignment="1">
      <alignment horizontal="left" vertical="center"/>
    </xf>
    <xf numFmtId="0" fontId="104" fillId="2" borderId="0" xfId="0" applyFont="1" applyFill="1" applyAlignment="1">
      <alignment horizontal="left" vertical="center" wrapText="1"/>
    </xf>
    <xf numFmtId="0" fontId="89" fillId="2" borderId="0" xfId="0" applyFont="1" applyFill="1" applyAlignment="1">
      <alignment vertical="center"/>
    </xf>
    <xf numFmtId="164" fontId="3" fillId="2" borderId="0" xfId="0" applyNumberFormat="1" applyFont="1" applyFill="1" applyAlignment="1">
      <alignment horizontal="center" vertical="center"/>
    </xf>
    <xf numFmtId="0" fontId="105" fillId="2" borderId="0" xfId="0" applyFont="1" applyFill="1" applyAlignment="1">
      <alignment horizontal="left" vertical="center"/>
    </xf>
    <xf numFmtId="0" fontId="3" fillId="2" borderId="0" xfId="0" applyFont="1" applyFill="1" applyAlignment="1">
      <alignment horizontal="left" vertical="center"/>
    </xf>
    <xf numFmtId="0" fontId="84" fillId="2" borderId="0" xfId="0" applyFont="1" applyFill="1" applyAlignment="1">
      <alignment horizontal="left" vertical="center"/>
    </xf>
    <xf numFmtId="0" fontId="40" fillId="34" borderId="0" xfId="0" applyFont="1" applyFill="1" applyAlignment="1">
      <alignment horizontal="center" vertical="center"/>
    </xf>
    <xf numFmtId="0" fontId="11" fillId="2" borderId="0" xfId="0" applyFont="1" applyFill="1" applyAlignment="1">
      <alignment horizontal="center" vertical="center" wrapText="1"/>
    </xf>
    <xf numFmtId="9" fontId="73" fillId="2" borderId="0" xfId="2" applyFont="1" applyFill="1" applyBorder="1" applyAlignment="1" applyProtection="1">
      <alignment horizontal="center" vertical="center"/>
    </xf>
    <xf numFmtId="0" fontId="16" fillId="2" borderId="87" xfId="0" applyFont="1" applyFill="1" applyBorder="1" applyAlignment="1">
      <alignment vertical="center"/>
    </xf>
    <xf numFmtId="0" fontId="4" fillId="2" borderId="0" xfId="0" applyFont="1" applyFill="1" applyAlignment="1">
      <alignment vertical="center" wrapText="1"/>
    </xf>
    <xf numFmtId="0" fontId="100" fillId="35" borderId="0" xfId="0" applyFont="1" applyFill="1" applyAlignment="1">
      <alignment vertical="center" wrapText="1"/>
    </xf>
    <xf numFmtId="0" fontId="73" fillId="0" borderId="0" xfId="0" applyFont="1" applyAlignment="1">
      <alignment horizontal="center" vertical="center" wrapText="1"/>
    </xf>
    <xf numFmtId="9" fontId="27" fillId="2" borderId="0" xfId="0" applyNumberFormat="1" applyFont="1" applyFill="1" applyAlignment="1">
      <alignment horizontal="center" vertical="center"/>
    </xf>
    <xf numFmtId="9" fontId="73" fillId="2" borderId="0" xfId="0" applyNumberFormat="1" applyFont="1" applyFill="1" applyAlignment="1">
      <alignment horizontal="center" vertical="center"/>
    </xf>
    <xf numFmtId="0" fontId="20" fillId="2" borderId="0" xfId="0" applyFont="1" applyFill="1" applyAlignment="1">
      <alignment vertical="center" wrapText="1"/>
    </xf>
    <xf numFmtId="0" fontId="73" fillId="2" borderId="0" xfId="2" applyNumberFormat="1" applyFont="1" applyFill="1" applyBorder="1" applyAlignment="1" applyProtection="1">
      <alignment horizontal="center" vertical="center"/>
    </xf>
    <xf numFmtId="9" fontId="106" fillId="2" borderId="0" xfId="2" applyFont="1" applyFill="1" applyBorder="1" applyAlignment="1" applyProtection="1">
      <alignment horizontal="center" vertical="center"/>
    </xf>
    <xf numFmtId="0" fontId="27" fillId="2" borderId="87" xfId="0" applyFont="1" applyFill="1" applyBorder="1" applyAlignment="1">
      <alignment horizontal="center" vertical="center"/>
    </xf>
    <xf numFmtId="0" fontId="73" fillId="0" borderId="0" xfId="0" applyFont="1" applyAlignment="1">
      <alignment horizontal="center" vertical="center"/>
    </xf>
    <xf numFmtId="0" fontId="1" fillId="10" borderId="0" xfId="0" applyFont="1" applyFill="1"/>
    <xf numFmtId="0" fontId="87" fillId="10" borderId="14" xfId="0" applyFont="1" applyFill="1" applyBorder="1" applyAlignment="1">
      <alignment horizontal="left" vertical="center" wrapText="1"/>
    </xf>
    <xf numFmtId="0" fontId="26" fillId="2" borderId="65" xfId="0" applyFont="1" applyFill="1" applyBorder="1" applyAlignment="1" applyProtection="1">
      <alignment horizontal="center" vertical="center"/>
      <protection locked="0"/>
    </xf>
    <xf numFmtId="0" fontId="0" fillId="0" borderId="0" xfId="0" applyAlignment="1">
      <alignment vertical="center" wrapText="1"/>
    </xf>
    <xf numFmtId="0" fontId="0" fillId="0" borderId="119" xfId="0" applyBorder="1" applyAlignment="1">
      <alignment vertical="center" wrapText="1"/>
    </xf>
    <xf numFmtId="0" fontId="34" fillId="24" borderId="34" xfId="0" applyFont="1" applyFill="1" applyBorder="1" applyAlignment="1">
      <alignment horizontal="center" vertical="center" wrapText="1"/>
    </xf>
    <xf numFmtId="0" fontId="50" fillId="0" borderId="0" xfId="0" applyFont="1" applyAlignment="1">
      <alignment vertical="center" wrapText="1"/>
    </xf>
    <xf numFmtId="0" fontId="32" fillId="23" borderId="32" xfId="0" applyFont="1" applyFill="1" applyBorder="1" applyAlignment="1">
      <alignment horizontal="center" vertical="center" wrapText="1"/>
    </xf>
    <xf numFmtId="0" fontId="32" fillId="23" borderId="0" xfId="0" applyFont="1" applyFill="1" applyAlignment="1">
      <alignment horizontal="center" vertical="center" wrapText="1"/>
    </xf>
    <xf numFmtId="0" fontId="32" fillId="23" borderId="18" xfId="0" applyFont="1" applyFill="1" applyBorder="1" applyAlignment="1">
      <alignment horizontal="center" vertical="center" wrapText="1"/>
    </xf>
    <xf numFmtId="0" fontId="3" fillId="24" borderId="64" xfId="0" applyFont="1" applyFill="1" applyBorder="1" applyAlignment="1">
      <alignment horizontal="center" vertical="center"/>
    </xf>
    <xf numFmtId="0" fontId="0" fillId="10" borderId="14" xfId="0" applyFill="1" applyBorder="1"/>
    <xf numFmtId="0" fontId="24" fillId="10" borderId="0" xfId="0" applyFont="1" applyFill="1"/>
    <xf numFmtId="0" fontId="0" fillId="10" borderId="121" xfId="0" applyFill="1" applyBorder="1"/>
    <xf numFmtId="0" fontId="97" fillId="29" borderId="122" xfId="0" applyFont="1" applyFill="1" applyBorder="1" applyAlignment="1">
      <alignment horizontal="center" vertical="center" wrapText="1"/>
    </xf>
    <xf numFmtId="0" fontId="97" fillId="29" borderId="123" xfId="0" applyFont="1" applyFill="1" applyBorder="1" applyAlignment="1">
      <alignment horizontal="center" vertical="center" wrapText="1"/>
    </xf>
    <xf numFmtId="0" fontId="97" fillId="30" borderId="124" xfId="0" applyFont="1" applyFill="1" applyBorder="1" applyAlignment="1">
      <alignment horizontal="center" vertical="center" wrapText="1"/>
    </xf>
    <xf numFmtId="0" fontId="98" fillId="24" borderId="125" xfId="0" applyFont="1" applyFill="1" applyBorder="1" applyAlignment="1">
      <alignment vertical="center" wrapText="1"/>
    </xf>
    <xf numFmtId="0" fontId="0" fillId="0" borderId="123" xfId="0" applyBorder="1" applyAlignment="1">
      <alignment vertical="center" wrapText="1"/>
    </xf>
    <xf numFmtId="0" fontId="0" fillId="0" borderId="124" xfId="0" applyBorder="1" applyAlignment="1">
      <alignment vertical="center" wrapText="1"/>
    </xf>
    <xf numFmtId="0" fontId="0" fillId="0" borderId="122" xfId="0" applyBorder="1" applyAlignment="1">
      <alignment vertical="center" wrapText="1"/>
    </xf>
    <xf numFmtId="0" fontId="98" fillId="24" borderId="122" xfId="0" applyFont="1" applyFill="1" applyBorder="1" applyAlignment="1">
      <alignment vertical="center" wrapText="1"/>
    </xf>
    <xf numFmtId="0" fontId="0" fillId="0" borderId="126" xfId="0" applyBorder="1" applyAlignment="1">
      <alignment vertical="center" wrapText="1"/>
    </xf>
    <xf numFmtId="0" fontId="0" fillId="0" borderId="128" xfId="0" applyBorder="1" applyAlignment="1">
      <alignment vertical="center" wrapText="1"/>
    </xf>
    <xf numFmtId="0" fontId="35" fillId="12" borderId="52" xfId="0" applyFont="1" applyFill="1" applyBorder="1" applyAlignment="1">
      <alignment vertical="center" wrapText="1"/>
    </xf>
    <xf numFmtId="0" fontId="0" fillId="10" borderId="131" xfId="0" applyFill="1" applyBorder="1"/>
    <xf numFmtId="0" fontId="3" fillId="24" borderId="13" xfId="0" applyFont="1" applyFill="1" applyBorder="1" applyAlignment="1">
      <alignment vertical="center"/>
    </xf>
    <xf numFmtId="0" fontId="3" fillId="24" borderId="103" xfId="0" applyFont="1" applyFill="1" applyBorder="1" applyAlignment="1">
      <alignment vertical="center"/>
    </xf>
    <xf numFmtId="0" fontId="3" fillId="24" borderId="51" xfId="0" applyFont="1" applyFill="1" applyBorder="1" applyAlignment="1">
      <alignment vertical="center"/>
    </xf>
    <xf numFmtId="0" fontId="3" fillId="24" borderId="27" xfId="0" applyFont="1" applyFill="1" applyBorder="1" applyAlignment="1">
      <alignment vertical="center"/>
    </xf>
    <xf numFmtId="0" fontId="35" fillId="24" borderId="120" xfId="0" applyFont="1" applyFill="1" applyBorder="1" applyAlignment="1" applyProtection="1">
      <alignment horizontal="center" vertical="center" wrapText="1"/>
      <protection locked="0"/>
    </xf>
    <xf numFmtId="0" fontId="35" fillId="24" borderId="20" xfId="0" applyFont="1" applyFill="1" applyBorder="1" applyAlignment="1" applyProtection="1">
      <alignment horizontal="center" vertical="center" wrapText="1"/>
      <protection locked="0"/>
    </xf>
    <xf numFmtId="0" fontId="0" fillId="10" borderId="65" xfId="0" applyFill="1" applyBorder="1" applyAlignment="1" applyProtection="1">
      <alignment horizontal="center" vertical="center" wrapText="1"/>
      <protection locked="0"/>
    </xf>
    <xf numFmtId="0" fontId="29" fillId="24" borderId="56" xfId="0" applyFont="1" applyFill="1" applyBorder="1" applyAlignment="1">
      <alignment horizontal="center" vertical="center" wrapText="1"/>
    </xf>
    <xf numFmtId="0" fontId="0" fillId="10" borderId="84" xfId="0" applyFill="1" applyBorder="1" applyAlignment="1">
      <alignment horizontal="center" vertical="center" wrapText="1"/>
    </xf>
    <xf numFmtId="0" fontId="0" fillId="10" borderId="33" xfId="0" applyFill="1" applyBorder="1" applyAlignment="1">
      <alignment horizontal="center" vertical="center" wrapText="1"/>
    </xf>
    <xf numFmtId="0" fontId="93" fillId="28" borderId="99" xfId="0" applyFont="1" applyFill="1" applyBorder="1" applyAlignment="1">
      <alignment horizontal="center" vertical="center" wrapText="1"/>
    </xf>
    <xf numFmtId="0" fontId="0" fillId="10" borderId="101" xfId="0" applyFill="1" applyBorder="1" applyAlignment="1">
      <alignment horizontal="center" vertical="center" wrapText="1"/>
    </xf>
    <xf numFmtId="0" fontId="0" fillId="0" borderId="65" xfId="0" applyBorder="1" applyAlignment="1">
      <alignment horizontal="center" vertical="center" wrapText="1"/>
    </xf>
    <xf numFmtId="0" fontId="0" fillId="0" borderId="84" xfId="0" applyBorder="1" applyAlignment="1">
      <alignment horizontal="center" vertical="center" wrapText="1"/>
    </xf>
    <xf numFmtId="0" fontId="0" fillId="0" borderId="43" xfId="0" applyBorder="1" applyAlignment="1">
      <alignment horizontal="center" vertical="center" wrapText="1"/>
    </xf>
    <xf numFmtId="0" fontId="0" fillId="10" borderId="28" xfId="0" applyFill="1" applyBorder="1" applyAlignment="1">
      <alignment horizontal="center" vertical="center" wrapText="1"/>
    </xf>
    <xf numFmtId="0" fontId="0" fillId="10" borderId="35"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43" xfId="0" applyFill="1" applyBorder="1" applyAlignment="1">
      <alignment horizontal="center" vertical="center" wrapText="1"/>
    </xf>
    <xf numFmtId="0" fontId="36" fillId="2" borderId="65" xfId="0" applyFont="1" applyFill="1" applyBorder="1" applyAlignment="1">
      <alignment horizontal="center" vertical="center"/>
    </xf>
    <xf numFmtId="0" fontId="36" fillId="2" borderId="0" xfId="0" applyFont="1" applyFill="1" applyAlignment="1">
      <alignment horizontal="center" vertical="center"/>
    </xf>
    <xf numFmtId="0" fontId="37" fillId="25" borderId="56" xfId="0" applyFont="1" applyFill="1" applyBorder="1" applyAlignment="1">
      <alignment horizontal="center" vertical="center"/>
    </xf>
    <xf numFmtId="0" fontId="37" fillId="25" borderId="55" xfId="0" applyFont="1" applyFill="1" applyBorder="1" applyAlignment="1">
      <alignment horizontal="center" vertical="center"/>
    </xf>
    <xf numFmtId="0" fontId="0" fillId="0" borderId="28" xfId="0" applyBorder="1" applyAlignment="1">
      <alignment horizontal="center" vertical="center" wrapText="1"/>
    </xf>
    <xf numFmtId="0" fontId="109" fillId="25" borderId="13" xfId="0" applyFont="1" applyFill="1" applyBorder="1" applyAlignment="1">
      <alignment vertical="center"/>
    </xf>
    <xf numFmtId="0" fontId="110" fillId="25" borderId="86" xfId="0" applyFont="1" applyFill="1" applyBorder="1" applyAlignment="1">
      <alignment horizontal="center" vertical="center"/>
    </xf>
    <xf numFmtId="0" fontId="109" fillId="10" borderId="84" xfId="0" applyFont="1" applyFill="1" applyBorder="1" applyAlignment="1">
      <alignment horizontal="center" vertical="center" wrapText="1"/>
    </xf>
    <xf numFmtId="0" fontId="109" fillId="25" borderId="32" xfId="0" applyFont="1" applyFill="1" applyBorder="1" applyAlignment="1">
      <alignment vertical="center"/>
    </xf>
    <xf numFmtId="0" fontId="110" fillId="25" borderId="46" xfId="0" applyFont="1" applyFill="1" applyBorder="1" applyAlignment="1">
      <alignment horizontal="center" vertical="center"/>
    </xf>
    <xf numFmtId="0" fontId="109" fillId="10" borderId="43" xfId="0" applyFont="1" applyFill="1" applyBorder="1" applyAlignment="1">
      <alignment horizontal="center" vertical="center" wrapText="1"/>
    </xf>
    <xf numFmtId="0" fontId="109" fillId="25" borderId="13" xfId="0" applyFont="1" applyFill="1" applyBorder="1" applyAlignment="1">
      <alignment horizontal="left" vertical="center"/>
    </xf>
    <xf numFmtId="0" fontId="110" fillId="25" borderId="13" xfId="0" applyFont="1" applyFill="1" applyBorder="1" applyAlignment="1">
      <alignment vertical="center"/>
    </xf>
    <xf numFmtId="0" fontId="107" fillId="25" borderId="13" xfId="0" applyFont="1" applyFill="1" applyBorder="1" applyAlignment="1">
      <alignment vertical="center"/>
    </xf>
    <xf numFmtId="0" fontId="111" fillId="25" borderId="86" xfId="0" applyFont="1" applyFill="1" applyBorder="1" applyAlignment="1">
      <alignment horizontal="center" vertical="center"/>
    </xf>
    <xf numFmtId="0" fontId="107" fillId="10" borderId="84" xfId="0" applyFont="1" applyFill="1" applyBorder="1" applyAlignment="1">
      <alignment horizontal="center" vertical="center" wrapText="1"/>
    </xf>
    <xf numFmtId="0" fontId="36" fillId="25" borderId="109" xfId="0" applyFont="1" applyFill="1" applyBorder="1" applyAlignment="1">
      <alignment vertical="center"/>
    </xf>
    <xf numFmtId="0" fontId="36" fillId="25" borderId="46" xfId="0" applyFont="1" applyFill="1" applyBorder="1" applyAlignment="1">
      <alignment horizontal="center" vertical="center"/>
    </xf>
    <xf numFmtId="0" fontId="1" fillId="10" borderId="43" xfId="0" applyFont="1" applyFill="1" applyBorder="1" applyAlignment="1" applyProtection="1">
      <alignment horizontal="center" vertical="center" wrapText="1"/>
      <protection locked="0"/>
    </xf>
    <xf numFmtId="0" fontId="35" fillId="25" borderId="109" xfId="0" applyFont="1" applyFill="1" applyBorder="1" applyAlignment="1">
      <alignment vertical="center"/>
    </xf>
    <xf numFmtId="0" fontId="35" fillId="25" borderId="110" xfId="0" applyFont="1" applyFill="1" applyBorder="1" applyAlignment="1">
      <alignment vertical="center"/>
    </xf>
    <xf numFmtId="0" fontId="36" fillId="25" borderId="39" xfId="0" applyFont="1" applyFill="1" applyBorder="1" applyAlignment="1">
      <alignment horizontal="center" vertical="center"/>
    </xf>
    <xf numFmtId="0" fontId="1" fillId="10" borderId="28" xfId="0" applyFont="1" applyFill="1" applyBorder="1" applyAlignment="1" applyProtection="1">
      <alignment horizontal="center" vertical="center" wrapText="1"/>
      <protection locked="0"/>
    </xf>
    <xf numFmtId="0" fontId="36" fillId="25" borderId="13" xfId="0" applyFont="1" applyFill="1" applyBorder="1" applyAlignment="1">
      <alignment vertical="center"/>
    </xf>
    <xf numFmtId="0" fontId="36" fillId="25" borderId="86" xfId="0" applyFont="1" applyFill="1" applyBorder="1" applyAlignment="1">
      <alignment horizontal="center" vertical="center"/>
    </xf>
    <xf numFmtId="0" fontId="1" fillId="10" borderId="84" xfId="0" applyFont="1" applyFill="1" applyBorder="1" applyAlignment="1" applyProtection="1">
      <alignment horizontal="center" vertical="center" wrapText="1"/>
      <protection locked="0"/>
    </xf>
    <xf numFmtId="0" fontId="36" fillId="25" borderId="103" xfId="0" applyFont="1" applyFill="1" applyBorder="1" applyAlignment="1">
      <alignment vertical="center"/>
    </xf>
    <xf numFmtId="0" fontId="36" fillId="25" borderId="51" xfId="0" applyFont="1" applyFill="1" applyBorder="1" applyAlignment="1">
      <alignment vertical="center"/>
    </xf>
    <xf numFmtId="0" fontId="36" fillId="25" borderId="103" xfId="0" applyFont="1" applyFill="1" applyBorder="1" applyAlignment="1">
      <alignment horizontal="left" vertical="center" wrapText="1"/>
    </xf>
    <xf numFmtId="0" fontId="36" fillId="25" borderId="13" xfId="0" applyFont="1" applyFill="1" applyBorder="1" applyAlignment="1">
      <alignment vertical="center" wrapText="1"/>
    </xf>
    <xf numFmtId="0" fontId="36" fillId="25" borderId="103" xfId="0" applyFont="1" applyFill="1" applyBorder="1" applyAlignment="1">
      <alignment vertical="center" wrapText="1"/>
    </xf>
    <xf numFmtId="0" fontId="36" fillId="25" borderId="51" xfId="0" applyFont="1" applyFill="1" applyBorder="1" applyAlignment="1">
      <alignment vertical="center" wrapText="1"/>
    </xf>
    <xf numFmtId="0" fontId="35" fillId="25" borderId="13" xfId="0" applyFont="1" applyFill="1" applyBorder="1" applyAlignment="1">
      <alignment vertical="center"/>
    </xf>
    <xf numFmtId="0" fontId="1" fillId="0" borderId="84"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36" fillId="25" borderId="110" xfId="0" applyFont="1" applyFill="1" applyBorder="1" applyAlignment="1">
      <alignment vertical="center"/>
    </xf>
    <xf numFmtId="0" fontId="36" fillId="25" borderId="82" xfId="0" applyFont="1" applyFill="1" applyBorder="1" applyAlignment="1">
      <alignment horizontal="center" vertical="center"/>
    </xf>
    <xf numFmtId="0" fontId="1" fillId="0" borderId="28" xfId="0" applyFont="1" applyBorder="1" applyAlignment="1" applyProtection="1">
      <alignment horizontal="center" vertical="center" wrapText="1"/>
      <protection locked="0"/>
    </xf>
    <xf numFmtId="0" fontId="11" fillId="24" borderId="54" xfId="0" applyFont="1" applyFill="1" applyBorder="1" applyAlignment="1">
      <alignment vertical="center"/>
    </xf>
    <xf numFmtId="0" fontId="11" fillId="24" borderId="37" xfId="0" applyFont="1" applyFill="1" applyBorder="1" applyAlignment="1">
      <alignment horizontal="center" vertical="center"/>
    </xf>
    <xf numFmtId="0" fontId="1" fillId="10" borderId="33" xfId="0" applyFont="1" applyFill="1" applyBorder="1" applyAlignment="1" applyProtection="1">
      <alignment horizontal="center" vertical="center" wrapText="1"/>
      <protection locked="0"/>
    </xf>
    <xf numFmtId="0" fontId="11" fillId="24" borderId="69" xfId="0" applyFont="1" applyFill="1" applyBorder="1" applyAlignment="1">
      <alignment vertical="center"/>
    </xf>
    <xf numFmtId="0" fontId="11" fillId="24" borderId="66" xfId="0" applyFont="1" applyFill="1" applyBorder="1" applyAlignment="1">
      <alignment horizontal="center" vertical="center"/>
    </xf>
    <xf numFmtId="0" fontId="1" fillId="10" borderId="35" xfId="0" applyFont="1" applyFill="1" applyBorder="1" applyAlignment="1" applyProtection="1">
      <alignment horizontal="center" vertical="center" wrapText="1"/>
      <protection locked="0"/>
    </xf>
    <xf numFmtId="0" fontId="11" fillId="24" borderId="52" xfId="0" applyFont="1" applyFill="1" applyBorder="1" applyAlignment="1">
      <alignment vertical="center"/>
    </xf>
    <xf numFmtId="0" fontId="11" fillId="24" borderId="38" xfId="0" applyFont="1" applyFill="1" applyBorder="1" applyAlignment="1">
      <alignment horizontal="center" vertical="center"/>
    </xf>
    <xf numFmtId="0" fontId="1" fillId="10" borderId="25" xfId="0" applyFont="1" applyFill="1" applyBorder="1" applyAlignment="1" applyProtection="1">
      <alignment horizontal="center" vertical="center" wrapText="1"/>
      <protection locked="0"/>
    </xf>
    <xf numFmtId="0" fontId="11" fillId="24" borderId="79" xfId="0" applyFont="1" applyFill="1" applyBorder="1" applyAlignment="1">
      <alignment vertical="center"/>
    </xf>
    <xf numFmtId="0" fontId="11" fillId="24" borderId="46" xfId="0" applyFont="1" applyFill="1" applyBorder="1" applyAlignment="1">
      <alignment horizontal="center" vertical="center"/>
    </xf>
    <xf numFmtId="0" fontId="11" fillId="24" borderId="41" xfId="0" applyFont="1" applyFill="1" applyBorder="1" applyAlignment="1">
      <alignment vertical="center"/>
    </xf>
    <xf numFmtId="0" fontId="109" fillId="25" borderId="86" xfId="0" applyFont="1" applyFill="1" applyBorder="1" applyAlignment="1">
      <alignment horizontal="center" vertical="center"/>
    </xf>
    <xf numFmtId="0" fontId="107" fillId="25" borderId="13" xfId="0" applyFont="1" applyFill="1" applyBorder="1" applyAlignment="1">
      <alignment horizontal="left" vertical="center"/>
    </xf>
    <xf numFmtId="0" fontId="36" fillId="25" borderId="103" xfId="0" applyFont="1" applyFill="1" applyBorder="1" applyAlignment="1">
      <alignment horizontal="left" vertical="center"/>
    </xf>
    <xf numFmtId="0" fontId="36" fillId="25" borderId="51" xfId="0" applyFont="1" applyFill="1" applyBorder="1" applyAlignment="1">
      <alignment horizontal="left" vertical="center"/>
    </xf>
    <xf numFmtId="0" fontId="36" fillId="25" borderId="111" xfId="0" applyFont="1" applyFill="1" applyBorder="1" applyAlignment="1">
      <alignment vertical="center"/>
    </xf>
    <xf numFmtId="0" fontId="107" fillId="25" borderId="32" xfId="0" applyFont="1" applyFill="1" applyBorder="1" applyAlignment="1">
      <alignment vertical="center"/>
    </xf>
    <xf numFmtId="0" fontId="111" fillId="25" borderId="46" xfId="0" applyFont="1" applyFill="1" applyBorder="1" applyAlignment="1">
      <alignment horizontal="center" vertical="center"/>
    </xf>
    <xf numFmtId="0" fontId="107" fillId="10" borderId="43" xfId="0" applyFont="1" applyFill="1" applyBorder="1" applyAlignment="1">
      <alignment horizontal="center" vertical="center" wrapText="1"/>
    </xf>
    <xf numFmtId="0" fontId="31" fillId="10" borderId="0" xfId="0" applyFont="1" applyFill="1" applyAlignment="1">
      <alignment horizontal="left" vertical="center"/>
    </xf>
    <xf numFmtId="0" fontId="44" fillId="13" borderId="0" xfId="0" applyFont="1" applyFill="1" applyAlignment="1" applyProtection="1">
      <alignment horizontal="left" vertical="center"/>
      <protection locked="0"/>
    </xf>
    <xf numFmtId="0" fontId="62" fillId="10" borderId="0" xfId="1" applyFont="1" applyFill="1" applyAlignment="1">
      <alignment horizontal="left"/>
    </xf>
    <xf numFmtId="0" fontId="29" fillId="24" borderId="42" xfId="0" applyFont="1" applyFill="1" applyBorder="1" applyAlignment="1">
      <alignment horizontal="center" vertical="center" wrapText="1"/>
    </xf>
    <xf numFmtId="0" fontId="29" fillId="24" borderId="56" xfId="0" applyFont="1" applyFill="1" applyBorder="1" applyAlignment="1">
      <alignment horizontal="center" vertical="center" wrapText="1"/>
    </xf>
    <xf numFmtId="0" fontId="35" fillId="0" borderId="29" xfId="0" applyFont="1" applyBorder="1" applyAlignment="1">
      <alignment horizontal="left" vertical="center"/>
    </xf>
    <xf numFmtId="0" fontId="35" fillId="0" borderId="20" xfId="0" applyFont="1" applyBorder="1" applyAlignment="1">
      <alignment horizontal="left" vertical="center"/>
    </xf>
    <xf numFmtId="0" fontId="35" fillId="0" borderId="17" xfId="0" applyFont="1" applyBorder="1" applyAlignment="1">
      <alignment horizontal="left" vertical="center"/>
    </xf>
    <xf numFmtId="0" fontId="35" fillId="0" borderId="0" xfId="0" applyFont="1" applyAlignment="1">
      <alignment horizontal="left" vertical="center" wrapText="1"/>
    </xf>
    <xf numFmtId="0" fontId="35" fillId="0" borderId="29" xfId="0" applyFont="1" applyBorder="1" applyAlignment="1">
      <alignment horizontal="left" vertical="center" wrapText="1"/>
    </xf>
    <xf numFmtId="0" fontId="35" fillId="0" borderId="20" xfId="0" applyFont="1" applyBorder="1" applyAlignment="1">
      <alignment horizontal="left" vertical="center" wrapText="1"/>
    </xf>
    <xf numFmtId="0" fontId="35" fillId="0" borderId="17" xfId="0" applyFont="1" applyBorder="1" applyAlignment="1">
      <alignment horizontal="left" vertical="center" wrapText="1"/>
    </xf>
    <xf numFmtId="0" fontId="35" fillId="0" borderId="0" xfId="0" applyFont="1" applyAlignment="1">
      <alignment horizontal="left" vertical="center"/>
    </xf>
    <xf numFmtId="0" fontId="35" fillId="0" borderId="92" xfId="0" applyFont="1" applyBorder="1" applyAlignment="1">
      <alignment horizontal="left" vertical="center"/>
    </xf>
    <xf numFmtId="0" fontId="2" fillId="0" borderId="114" xfId="1" applyBorder="1"/>
    <xf numFmtId="0" fontId="2" fillId="0" borderId="0" xfId="1"/>
    <xf numFmtId="0" fontId="35" fillId="0" borderId="105" xfId="0" applyFont="1" applyBorder="1" applyAlignment="1">
      <alignment horizontal="left" vertical="center" wrapText="1"/>
    </xf>
    <xf numFmtId="0" fontId="35" fillId="0" borderId="106" xfId="0" applyFont="1" applyBorder="1" applyAlignment="1">
      <alignment horizontal="left" vertical="center" wrapText="1"/>
    </xf>
    <xf numFmtId="0" fontId="35" fillId="0" borderId="107" xfId="0" applyFont="1" applyBorder="1" applyAlignment="1">
      <alignment horizontal="left" vertical="center" wrapText="1"/>
    </xf>
    <xf numFmtId="0" fontId="87" fillId="10" borderId="0" xfId="0" applyFont="1" applyFill="1" applyAlignment="1">
      <alignment horizontal="left" vertical="center" wrapText="1"/>
    </xf>
    <xf numFmtId="0" fontId="35" fillId="0" borderId="94" xfId="0" applyFont="1" applyBorder="1" applyAlignment="1">
      <alignment horizontal="left" vertical="center"/>
    </xf>
    <xf numFmtId="0" fontId="35" fillId="0" borderId="95" xfId="0" applyFont="1" applyBorder="1" applyAlignment="1">
      <alignment horizontal="left" vertical="center"/>
    </xf>
    <xf numFmtId="0" fontId="35" fillId="0" borderId="102" xfId="0" applyFont="1" applyBorder="1" applyAlignment="1">
      <alignment horizontal="left" vertical="center" wrapText="1"/>
    </xf>
    <xf numFmtId="0" fontId="44" fillId="21" borderId="0" xfId="0" applyFont="1" applyFill="1" applyAlignment="1">
      <alignment horizontal="left" vertical="center" wrapText="1"/>
    </xf>
    <xf numFmtId="0" fontId="35" fillId="0" borderId="99" xfId="0" applyFont="1" applyBorder="1" applyAlignment="1">
      <alignment horizontal="left" vertical="center" wrapText="1"/>
    </xf>
    <xf numFmtId="0" fontId="35" fillId="0" borderId="100" xfId="0" applyFont="1" applyBorder="1" applyAlignment="1">
      <alignment horizontal="left" vertical="center" wrapText="1"/>
    </xf>
    <xf numFmtId="0" fontId="0" fillId="10" borderId="38" xfId="0" applyFill="1" applyBorder="1" applyAlignment="1">
      <alignment horizontal="left" vertical="center" wrapText="1"/>
    </xf>
    <xf numFmtId="0" fontId="0" fillId="10" borderId="85" xfId="0" applyFill="1" applyBorder="1" applyAlignment="1">
      <alignment horizontal="left" vertical="center" wrapText="1"/>
    </xf>
    <xf numFmtId="0" fontId="0" fillId="10" borderId="52" xfId="0" applyFill="1" applyBorder="1" applyAlignment="1">
      <alignment horizontal="left" vertical="center" wrapText="1"/>
    </xf>
    <xf numFmtId="0" fontId="94" fillId="22" borderId="0" xfId="0" applyFont="1" applyFill="1" applyAlignment="1">
      <alignment horizontal="left" vertical="center" wrapText="1"/>
    </xf>
    <xf numFmtId="0" fontId="44" fillId="27" borderId="0" xfId="0" applyFont="1" applyFill="1" applyAlignment="1">
      <alignment horizontal="left" vertical="center" wrapText="1"/>
    </xf>
    <xf numFmtId="0" fontId="35" fillId="0" borderId="34" xfId="0" applyFont="1" applyBorder="1" applyAlignment="1">
      <alignment horizontal="left" vertical="center"/>
    </xf>
    <xf numFmtId="0" fontId="35" fillId="0" borderId="23" xfId="0" applyFont="1" applyBorder="1" applyAlignment="1">
      <alignment horizontal="left" vertical="center"/>
    </xf>
    <xf numFmtId="0" fontId="35" fillId="0" borderId="58" xfId="0" applyFont="1" applyBorder="1" applyAlignment="1">
      <alignment horizontal="left" vertical="center"/>
    </xf>
    <xf numFmtId="0" fontId="35" fillId="0" borderId="105" xfId="0" applyFont="1" applyBorder="1" applyAlignment="1">
      <alignment horizontal="left" vertical="center"/>
    </xf>
    <xf numFmtId="0" fontId="35" fillId="0" borderId="106" xfId="0" applyFont="1" applyBorder="1" applyAlignment="1">
      <alignment horizontal="left" vertical="center"/>
    </xf>
    <xf numFmtId="0" fontId="35" fillId="0" borderId="107" xfId="0" applyFont="1" applyBorder="1" applyAlignment="1">
      <alignment horizontal="left" vertical="center"/>
    </xf>
    <xf numFmtId="0" fontId="62" fillId="0" borderId="143" xfId="1" applyFont="1" applyBorder="1"/>
    <xf numFmtId="0" fontId="62" fillId="0" borderId="134" xfId="1" applyFont="1" applyBorder="1"/>
    <xf numFmtId="0" fontId="62" fillId="0" borderId="0" xfId="1" applyFont="1"/>
    <xf numFmtId="0" fontId="62" fillId="0" borderId="141" xfId="1" applyFont="1" applyBorder="1"/>
    <xf numFmtId="0" fontId="62" fillId="0" borderId="142" xfId="1" applyFont="1" applyBorder="1"/>
    <xf numFmtId="0" fontId="62" fillId="0" borderId="138" xfId="1" applyFont="1" applyBorder="1"/>
    <xf numFmtId="0" fontId="62" fillId="0" borderId="144" xfId="1" applyFont="1" applyBorder="1"/>
    <xf numFmtId="0" fontId="32" fillId="23" borderId="89" xfId="0" applyFont="1" applyFill="1" applyBorder="1" applyAlignment="1">
      <alignment horizontal="center" vertical="center" wrapText="1"/>
    </xf>
    <xf numFmtId="0" fontId="1" fillId="0" borderId="118" xfId="0" applyFont="1" applyBorder="1" applyAlignment="1">
      <alignment horizontal="left" vertical="center" wrapText="1"/>
    </xf>
    <xf numFmtId="0" fontId="3" fillId="24" borderId="34" xfId="0" applyFont="1" applyFill="1" applyBorder="1" applyAlignment="1" applyProtection="1">
      <alignment horizontal="center" vertical="center"/>
      <protection locked="0"/>
    </xf>
    <xf numFmtId="0" fontId="3" fillId="24" borderId="23" xfId="0" applyFont="1" applyFill="1" applyBorder="1" applyAlignment="1" applyProtection="1">
      <alignment horizontal="center" vertical="center"/>
      <protection locked="0"/>
    </xf>
    <xf numFmtId="0" fontId="3" fillId="24" borderId="63" xfId="0" applyFont="1" applyFill="1" applyBorder="1" applyAlignment="1" applyProtection="1">
      <alignment horizontal="center" vertical="center"/>
      <protection locked="0"/>
    </xf>
    <xf numFmtId="0" fontId="97" fillId="29" borderId="124" xfId="0" applyFont="1" applyFill="1" applyBorder="1" applyAlignment="1">
      <alignment horizontal="center" vertical="center" wrapText="1"/>
    </xf>
    <xf numFmtId="0" fontId="97" fillId="30" borderId="0" xfId="0" applyFont="1" applyFill="1" applyAlignment="1">
      <alignment horizontal="center" vertical="center" wrapText="1"/>
    </xf>
    <xf numFmtId="0" fontId="97" fillId="30" borderId="121" xfId="0" applyFont="1" applyFill="1" applyBorder="1" applyAlignment="1">
      <alignment horizontal="center" vertical="center" wrapText="1"/>
    </xf>
    <xf numFmtId="0" fontId="0" fillId="0" borderId="124" xfId="0" applyBorder="1" applyAlignment="1">
      <alignment horizontal="center" vertical="center" wrapText="1"/>
    </xf>
    <xf numFmtId="0" fontId="0" fillId="0" borderId="0" xfId="0" applyAlignment="1">
      <alignment horizontal="center" vertical="center" wrapText="1"/>
    </xf>
    <xf numFmtId="0" fontId="0" fillId="0" borderId="121" xfId="0" applyBorder="1" applyAlignment="1">
      <alignment horizontal="center" vertical="center" wrapText="1"/>
    </xf>
    <xf numFmtId="0" fontId="0" fillId="0" borderId="126" xfId="0" applyBorder="1" applyAlignment="1">
      <alignment horizontal="center" vertical="center" wrapText="1"/>
    </xf>
    <xf numFmtId="0" fontId="0" fillId="0" borderId="118" xfId="0" applyBorder="1" applyAlignment="1">
      <alignment horizontal="center" vertical="center" wrapText="1"/>
    </xf>
    <xf numFmtId="0" fontId="0" fillId="0" borderId="127" xfId="0" applyBorder="1" applyAlignment="1">
      <alignment horizontal="center" vertical="center" wrapText="1"/>
    </xf>
    <xf numFmtId="0" fontId="0" fillId="0" borderId="128" xfId="0" quotePrefix="1" applyBorder="1" applyAlignment="1">
      <alignment horizontal="center" vertical="center" wrapText="1"/>
    </xf>
    <xf numFmtId="0" fontId="0" fillId="0" borderId="129" xfId="0" quotePrefix="1" applyBorder="1" applyAlignment="1">
      <alignment horizontal="center" vertical="center" wrapText="1"/>
    </xf>
    <xf numFmtId="0" fontId="0" fillId="0" borderId="130" xfId="0" quotePrefix="1" applyBorder="1" applyAlignment="1">
      <alignment horizontal="center" vertical="center" wrapText="1"/>
    </xf>
    <xf numFmtId="0" fontId="62" fillId="0" borderId="139" xfId="1" applyFont="1" applyBorder="1"/>
    <xf numFmtId="0" fontId="62" fillId="0" borderId="135" xfId="1" applyFont="1" applyBorder="1"/>
    <xf numFmtId="0" fontId="62" fillId="0" borderId="136" xfId="1" applyFont="1" applyBorder="1"/>
    <xf numFmtId="0" fontId="62" fillId="0" borderId="137" xfId="1" applyFont="1" applyBorder="1"/>
    <xf numFmtId="0" fontId="35" fillId="0" borderId="118" xfId="0" applyFont="1" applyBorder="1" applyAlignment="1">
      <alignment horizontal="left" vertical="center" wrapText="1"/>
    </xf>
    <xf numFmtId="0" fontId="44" fillId="21" borderId="0" xfId="0" applyFont="1" applyFill="1" applyAlignment="1" applyProtection="1">
      <alignment horizontal="left" vertical="center" wrapText="1"/>
      <protection hidden="1"/>
    </xf>
    <xf numFmtId="0" fontId="35" fillId="0" borderId="118" xfId="0" applyFont="1" applyBorder="1" applyAlignment="1" applyProtection="1">
      <alignment horizontal="left" vertical="center" wrapText="1"/>
      <protection hidden="1"/>
    </xf>
    <xf numFmtId="0" fontId="62" fillId="0" borderId="114" xfId="1" applyFont="1" applyBorder="1"/>
    <xf numFmtId="0" fontId="87" fillId="10" borderId="0" xfId="0" applyFont="1" applyFill="1" applyAlignment="1" applyProtection="1">
      <alignment horizontal="left" vertical="center" wrapText="1"/>
      <protection hidden="1"/>
    </xf>
    <xf numFmtId="0" fontId="62" fillId="10" borderId="0" xfId="1" applyFont="1" applyFill="1"/>
    <xf numFmtId="0" fontId="62" fillId="0" borderId="140" xfId="1" applyFont="1" applyBorder="1"/>
    <xf numFmtId="0" fontId="35" fillId="0" borderId="94" xfId="0" applyFont="1" applyBorder="1" applyAlignment="1" applyProtection="1">
      <alignment horizontal="left" vertical="center"/>
      <protection hidden="1"/>
    </xf>
    <xf numFmtId="0" fontId="35" fillId="0" borderId="95" xfId="0" applyFont="1" applyBorder="1" applyAlignment="1" applyProtection="1">
      <alignment horizontal="left" vertical="center"/>
      <protection hidden="1"/>
    </xf>
    <xf numFmtId="0" fontId="35" fillId="0" borderId="0" xfId="0" applyFont="1" applyAlignment="1" applyProtection="1">
      <alignment horizontal="left" vertical="center"/>
      <protection hidden="1"/>
    </xf>
    <xf numFmtId="0" fontId="35" fillId="0" borderId="92" xfId="0" applyFont="1" applyBorder="1" applyAlignment="1" applyProtection="1">
      <alignment horizontal="left" vertical="center"/>
      <protection hidden="1"/>
    </xf>
    <xf numFmtId="0" fontId="100" fillId="35" borderId="0" xfId="0" applyFont="1" applyFill="1" applyAlignment="1">
      <alignment horizontal="left" vertical="center"/>
    </xf>
    <xf numFmtId="0" fontId="13" fillId="2" borderId="0" xfId="1" applyFont="1" applyFill="1" applyAlignment="1">
      <alignment horizontal="left" vertical="center"/>
    </xf>
    <xf numFmtId="0" fontId="85" fillId="32" borderId="0" xfId="0" applyFont="1" applyFill="1" applyAlignment="1">
      <alignment horizontal="left" vertical="center"/>
    </xf>
    <xf numFmtId="0" fontId="85" fillId="34" borderId="0" xfId="0" applyFont="1" applyFill="1" applyAlignment="1">
      <alignment horizontal="left" vertical="center"/>
    </xf>
    <xf numFmtId="0" fontId="11" fillId="2" borderId="0" xfId="0" applyFont="1" applyFill="1" applyAlignment="1">
      <alignment horizontal="center" vertical="center" wrapText="1"/>
    </xf>
    <xf numFmtId="0" fontId="73" fillId="2" borderId="0" xfId="0" applyFont="1" applyFill="1" applyAlignment="1">
      <alignment horizontal="center" vertical="center"/>
    </xf>
    <xf numFmtId="0" fontId="39" fillId="2" borderId="0" xfId="0" applyFont="1" applyFill="1" applyAlignment="1">
      <alignment horizontal="center" vertical="center"/>
    </xf>
    <xf numFmtId="0" fontId="101" fillId="2" borderId="0" xfId="0" applyFont="1" applyFill="1" applyAlignment="1">
      <alignment horizontal="left" vertical="center" wrapText="1"/>
    </xf>
    <xf numFmtId="0" fontId="70" fillId="31" borderId="0" xfId="0" applyFont="1" applyFill="1" applyAlignment="1">
      <alignment horizontal="left" vertical="center"/>
    </xf>
    <xf numFmtId="0" fontId="70" fillId="3" borderId="0" xfId="0" applyFont="1" applyFill="1" applyAlignment="1">
      <alignment horizontal="left" vertical="center"/>
    </xf>
    <xf numFmtId="0" fontId="58" fillId="18" borderId="22" xfId="0" applyFont="1" applyFill="1" applyBorder="1" applyAlignment="1">
      <alignment horizontal="center" vertical="center"/>
    </xf>
    <xf numFmtId="0" fontId="58" fillId="18" borderId="19" xfId="0" applyFont="1" applyFill="1" applyBorder="1" applyAlignment="1">
      <alignment horizontal="center" vertical="center"/>
    </xf>
    <xf numFmtId="0" fontId="58" fillId="18" borderId="26" xfId="0" applyFont="1" applyFill="1" applyBorder="1" applyAlignment="1">
      <alignment horizontal="center" vertical="center"/>
    </xf>
    <xf numFmtId="0" fontId="58" fillId="18" borderId="42" xfId="0" applyFont="1" applyFill="1" applyBorder="1" applyAlignment="1">
      <alignment horizontal="center" vertical="center"/>
    </xf>
    <xf numFmtId="0" fontId="58" fillId="18" borderId="55" xfId="0" applyFont="1" applyFill="1" applyBorder="1" applyAlignment="1">
      <alignment horizontal="center" vertical="center"/>
    </xf>
    <xf numFmtId="0" fontId="58" fillId="18" borderId="56" xfId="0" applyFont="1" applyFill="1" applyBorder="1" applyAlignment="1">
      <alignment horizontal="center" vertical="center"/>
    </xf>
    <xf numFmtId="0" fontId="58" fillId="18" borderId="13" xfId="0" applyFont="1" applyFill="1" applyBorder="1" applyAlignment="1">
      <alignment horizontal="center" vertical="center"/>
    </xf>
    <xf numFmtId="0" fontId="58" fillId="18" borderId="32" xfId="0" applyFont="1" applyFill="1" applyBorder="1" applyAlignment="1">
      <alignment horizontal="center" vertical="center"/>
    </xf>
    <xf numFmtId="0" fontId="58" fillId="18" borderId="29" xfId="0" applyFont="1" applyFill="1" applyBorder="1" applyAlignment="1">
      <alignment horizontal="center" vertical="center"/>
    </xf>
    <xf numFmtId="0" fontId="16" fillId="4" borderId="13" xfId="0" applyFont="1" applyFill="1" applyBorder="1" applyAlignment="1">
      <alignment vertical="center"/>
    </xf>
    <xf numFmtId="0" fontId="16" fillId="4" borderId="14" xfId="0" applyFont="1" applyFill="1" applyBorder="1" applyAlignment="1">
      <alignment vertical="center"/>
    </xf>
    <xf numFmtId="0" fontId="50" fillId="18" borderId="42" xfId="0" applyFont="1" applyFill="1" applyBorder="1" applyAlignment="1">
      <alignment horizontal="center" vertical="center"/>
    </xf>
    <xf numFmtId="0" fontId="50" fillId="18" borderId="57" xfId="0" applyFont="1" applyFill="1" applyBorder="1" applyAlignment="1">
      <alignment horizontal="center" vertical="center"/>
    </xf>
    <xf numFmtId="0" fontId="50" fillId="18" borderId="80" xfId="0" applyFont="1" applyFill="1" applyBorder="1" applyAlignment="1">
      <alignment horizontal="center" vertical="center" wrapText="1"/>
    </xf>
    <xf numFmtId="0" fontId="50" fillId="18" borderId="56" xfId="0" applyFont="1" applyFill="1" applyBorder="1" applyAlignment="1">
      <alignment horizontal="center" vertical="center" wrapText="1"/>
    </xf>
    <xf numFmtId="0" fontId="16" fillId="4" borderId="10" xfId="0" applyFont="1" applyFill="1" applyBorder="1" applyAlignment="1">
      <alignment vertical="center"/>
    </xf>
    <xf numFmtId="0" fontId="16" fillId="4" borderId="0" xfId="0" applyFont="1" applyFill="1" applyAlignment="1">
      <alignment vertical="center"/>
    </xf>
    <xf numFmtId="0" fontId="27" fillId="18" borderId="16" xfId="0" applyFont="1" applyFill="1" applyBorder="1" applyAlignment="1">
      <alignment horizontal="center" vertical="center" wrapText="1"/>
    </xf>
    <xf numFmtId="0" fontId="27" fillId="18" borderId="18" xfId="0" applyFont="1" applyFill="1" applyBorder="1" applyAlignment="1">
      <alignment horizontal="center" vertical="center" wrapText="1"/>
    </xf>
    <xf numFmtId="0" fontId="20" fillId="17" borderId="79" xfId="0" applyFont="1" applyFill="1" applyBorder="1" applyAlignment="1">
      <alignment vertical="center"/>
    </xf>
    <xf numFmtId="0" fontId="20" fillId="17" borderId="81" xfId="0" applyFont="1" applyFill="1" applyBorder="1" applyAlignment="1">
      <alignment vertical="center"/>
    </xf>
    <xf numFmtId="0" fontId="41" fillId="17" borderId="79" xfId="0" applyFont="1" applyFill="1" applyBorder="1" applyAlignment="1">
      <alignment horizontal="center" vertical="center" wrapText="1"/>
    </xf>
    <xf numFmtId="0" fontId="41" fillId="17" borderId="61" xfId="0" applyFont="1" applyFill="1" applyBorder="1" applyAlignment="1">
      <alignment horizontal="center" vertical="center" wrapText="1"/>
    </xf>
    <xf numFmtId="0" fontId="41" fillId="17" borderId="21" xfId="0" applyFont="1" applyFill="1" applyBorder="1" applyAlignment="1">
      <alignment horizontal="center" vertical="center" wrapText="1"/>
    </xf>
    <xf numFmtId="0" fontId="3" fillId="9" borderId="48" xfId="0" applyFont="1" applyFill="1" applyBorder="1" applyAlignment="1">
      <alignment vertical="center"/>
    </xf>
    <xf numFmtId="0" fontId="3" fillId="9" borderId="61" xfId="0" applyFont="1" applyFill="1" applyBorder="1" applyAlignment="1">
      <alignment vertical="center"/>
    </xf>
    <xf numFmtId="0" fontId="3" fillId="9" borderId="21" xfId="0" applyFont="1" applyFill="1" applyBorder="1" applyAlignment="1">
      <alignment vertical="center"/>
    </xf>
    <xf numFmtId="0" fontId="3" fillId="9" borderId="30" xfId="0" applyFont="1" applyFill="1" applyBorder="1" applyAlignment="1">
      <alignment vertical="center"/>
    </xf>
    <xf numFmtId="0" fontId="3" fillId="9" borderId="77" xfId="0" applyFont="1" applyFill="1" applyBorder="1" applyAlignment="1">
      <alignment vertical="center"/>
    </xf>
    <xf numFmtId="0" fontId="3" fillId="9" borderId="78" xfId="0" applyFont="1" applyFill="1" applyBorder="1" applyAlignment="1">
      <alignment vertical="center"/>
    </xf>
  </cellXfs>
  <cellStyles count="4">
    <cellStyle name="Hipervínculo" xfId="1" builtinId="8"/>
    <cellStyle name="Normal" xfId="0" builtinId="0"/>
    <cellStyle name="Normal 4 2" xfId="3" xr:uid="{00000000-0005-0000-0000-000002000000}"/>
    <cellStyle name="Porcentaje" xfId="2" builtinId="5"/>
  </cellStyles>
  <dxfs count="273">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1"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rgb="FFF2F2F2"/>
        </top>
        <bottom style="medium">
          <color rgb="FFF2F2F2"/>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medium">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12"/>
        <color auto="1"/>
        <name val="Calibri"/>
        <scheme val="minor"/>
      </font>
      <fill>
        <patternFill patternType="solid">
          <fgColor indexed="64"/>
          <bgColor rgb="FFF2F2F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font>
        <b/>
        <i val="0"/>
        <strike val="0"/>
        <condense val="0"/>
        <extend val="0"/>
        <outline val="0"/>
        <shadow val="0"/>
        <u val="none"/>
        <vertAlign val="baseline"/>
        <sz val="12"/>
        <color auto="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rgb="FFF2F2F2"/>
        </top>
        <bottom style="medium">
          <color rgb="FFF2F2F2"/>
        </bottom>
        <vertical/>
        <horizontal/>
      </border>
      <protection locked="1" hidden="1"/>
    </dxf>
    <dxf>
      <border outline="0">
        <left style="medium">
          <color indexed="64"/>
        </left>
        <right style="medium">
          <color indexed="64"/>
        </right>
        <bottom style="medium">
          <color indexed="64"/>
        </bottom>
      </border>
    </dxf>
    <dxf>
      <protection locked="1"/>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1"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rgb="FFF2F2F2"/>
        </top>
        <bottom style="medium">
          <color rgb="FFF2F2F2"/>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none"/>
      </font>
      <fill>
        <patternFill patternType="solid">
          <fgColor indexed="64"/>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Calibri"/>
        <scheme val="none"/>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rgb="FFF2F2F2"/>
        </top>
        <bottom style="thin">
          <color rgb="FFF2F2F2"/>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1"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rgb="FFF2F2F2"/>
        </top>
        <bottom style="medium">
          <color rgb="FFF2F2F2"/>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1"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rgb="FFF2F2F2"/>
        </top>
        <bottom style="medium">
          <color rgb="FFF2F2F2"/>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1"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rgb="FFF2F2F2"/>
        </top>
        <bottom style="medium">
          <color rgb="FFF2F2F2"/>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Calibri"/>
        <family val="2"/>
        <scheme val="none"/>
      </font>
      <fill>
        <patternFill patternType="solid">
          <fgColor indexed="64"/>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Calibri"/>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Calibri"/>
        <scheme val="none"/>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1"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strike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strike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strike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strike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strike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left" vertical="center" textRotation="0" wrapText="0" indent="0" justifyLastLine="0" shrinkToFit="0" readingOrder="0"/>
      <border diagonalUp="0" diagonalDown="0" outline="0">
        <left style="medium">
          <color indexed="64"/>
        </left>
        <right/>
        <top style="thin">
          <color indexed="64"/>
        </top>
        <bottom/>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rgb="FF000000"/>
        </top>
        <bottom/>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protection locked="1" hidden="0"/>
    </dxf>
    <dxf>
      <font>
        <b val="0"/>
        <i val="0"/>
        <strike val="0"/>
        <condense val="0"/>
        <extend val="0"/>
        <outline val="0"/>
        <shadow val="0"/>
        <u val="none"/>
        <vertAlign val="baseline"/>
        <sz val="12"/>
        <color rgb="FF000000"/>
        <name val="Calibri"/>
        <family val="2"/>
        <scheme val="minor"/>
      </font>
      <fill>
        <patternFill patternType="solid">
          <fgColor rgb="FF000000"/>
          <bgColor rgb="FFF2F2F2"/>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auto="1"/>
        <name val="Calibri"/>
        <family val="2"/>
        <scheme val="minor"/>
      </font>
      <fill>
        <patternFill patternType="solid">
          <fgColor rgb="FF000000"/>
          <bgColor rgb="FFF2F2F2"/>
        </patternFill>
      </fill>
      <alignment horizontal="general" vertical="center" textRotation="0" wrapText="0" indent="0" justifyLastLine="0" shrinkToFit="0" readingOrder="0"/>
      <border diagonalUp="0" diagonalDown="0" outline="0">
        <left style="medium">
          <color indexed="64"/>
        </left>
        <right/>
        <top style="thin">
          <color rgb="FF000000"/>
        </top>
        <bottom/>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64"/>
          <bgColor rgb="FFF2F2F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rgb="FF000000"/>
        </left>
        <right style="medium">
          <color rgb="FF000000"/>
        </right>
        <bottom style="medium">
          <color rgb="FF000000"/>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0000"/>
        <name val="Calibri"/>
        <scheme val="none"/>
      </font>
      <fill>
        <patternFill patternType="solid">
          <fgColor indexed="64"/>
          <bgColor rgb="FFF2F2F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rgb="FF000000"/>
        <name val="Calibri"/>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Calibri"/>
        <scheme val="none"/>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general" vertical="center" textRotation="0" wrapText="1"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color rgb="FF000000"/>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color rgb="FF000000"/>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color rgb="FF000000"/>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color rgb="FF000000"/>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color rgb="FF000000"/>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left" vertical="center" textRotation="0" wrapText="0"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rgb="FF000000"/>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auto="1"/>
        <name val="Calibri"/>
        <scheme val="minor"/>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rgb="FF000000"/>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000000"/>
        <name val="Calibri"/>
        <scheme val="minor"/>
      </font>
      <fill>
        <patternFill patternType="solid">
          <fgColor rgb="FF000000"/>
          <bgColor rgb="FFF2F2F2"/>
        </patternFill>
      </fill>
      <alignment horizontal="general" vertical="center" textRotation="0" wrapText="0" indent="0" justifyLastLine="0" shrinkToFit="0" readingOrder="0"/>
      <border diagonalUp="0" diagonalDown="0">
        <left style="medium">
          <color indexed="64"/>
        </left>
        <right/>
        <top style="thin">
          <color rgb="FF000000"/>
        </top>
        <bottom/>
        <vertical/>
        <horizontal/>
      </border>
      <protection locked="1" hidden="0"/>
    </dxf>
    <dxf>
      <font>
        <b/>
        <i val="0"/>
        <strike val="0"/>
        <condense val="0"/>
        <extend val="0"/>
        <outline val="0"/>
        <shadow val="0"/>
        <u val="none"/>
        <vertAlign val="baseline"/>
        <sz val="12"/>
        <color rgb="FF000000"/>
        <name val="Calibri"/>
        <scheme val="minor"/>
      </font>
      <fill>
        <patternFill patternType="solid">
          <fgColor rgb="FF000000"/>
          <bgColor rgb="FFF2F2F2"/>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rgb="FFF2F2F2"/>
        </patternFill>
      </fill>
      <alignment horizontal="general" vertical="center" textRotation="0" wrapText="1" indent="0" justifyLastLine="0" shrinkToFit="0" readingOrder="0"/>
      <border diagonalUp="0" diagonalDown="0">
        <left style="medium">
          <color indexed="64"/>
        </left>
        <right/>
        <top style="thin">
          <color indexed="64"/>
        </top>
        <bottom/>
        <vertical/>
        <horizontal/>
      </border>
      <protection locked="1" hidden="0"/>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border diagonalUp="0" diagonalDown="0">
        <left style="thin">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thin">
          <color indexed="64"/>
        </left>
        <right/>
        <top style="medium">
          <color indexed="64"/>
        </top>
        <bottom/>
        <vertical/>
        <horizontal/>
      </border>
      <protection locked="1" hidden="0"/>
    </dxf>
    <dxf>
      <font>
        <sz val="12"/>
        <color auto="1"/>
      </font>
      <fill>
        <patternFill patternType="solid">
          <fgColor indexed="64"/>
          <bgColor rgb="FFF2F2F2"/>
        </patternFill>
      </fill>
      <alignment horizontal="general" vertical="center" textRotation="0" wrapText="1" indent="0" justifyLastLine="0" shrinkToFit="0" readingOrder="0"/>
      <border diagonalUp="0" diagonalDown="0">
        <left style="thin">
          <color indexed="64"/>
        </left>
        <right/>
        <top style="medium">
          <color indexed="64"/>
        </top>
        <bottom/>
        <vertical/>
        <horizontal/>
      </border>
      <protection locked="1" hidden="0"/>
    </dxf>
    <dxf>
      <font>
        <b/>
        <i val="0"/>
        <strike val="0"/>
        <condense val="0"/>
        <extend val="0"/>
        <outline val="0"/>
        <shadow val="0"/>
        <u val="none"/>
        <vertAlign val="baseline"/>
        <sz val="11"/>
        <color auto="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top style="medium">
          <color indexed="64"/>
        </top>
        <bottom/>
        <vertical/>
        <horizontal/>
      </border>
      <protection locked="1" hidden="0"/>
    </dxf>
    <dxf>
      <border outline="0">
        <left style="medium">
          <color indexed="64"/>
        </left>
        <top style="medium">
          <color indexed="64"/>
        </top>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64"/>
          <bgColor rgb="FFF2F2F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Calibri"/>
        <scheme val="minor"/>
      </font>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border outline="0">
        <left style="medium">
          <color indexed="64"/>
        </left>
        <right style="medium">
          <color indexed="64"/>
        </right>
        <bottom style="medium">
          <color indexed="64"/>
        </bottom>
      </border>
    </dxf>
    <dxf>
      <protection locked="1" hidden="0"/>
    </dxf>
    <dxf>
      <font>
        <b/>
        <i val="0"/>
        <strike val="0"/>
        <condense val="0"/>
        <extend val="0"/>
        <outline val="0"/>
        <shadow val="0"/>
        <u val="none"/>
        <vertAlign val="baseline"/>
        <sz val="14"/>
        <color theme="0"/>
        <name val="Calibri"/>
        <family val="2"/>
        <scheme val="minor"/>
      </font>
      <fill>
        <patternFill patternType="solid">
          <fgColor indexed="64"/>
          <bgColor rgb="FF21404F"/>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4E617A"/>
      <color rgb="FF5A5A5A"/>
      <color rgb="FFF2F2F2"/>
      <color rgb="FF44546A"/>
      <color rgb="FFCC0066"/>
      <color rgb="FFCC99FF"/>
      <color rgb="FFFFCCFF"/>
      <color rgb="FFB37511"/>
      <color rgb="FFE49616"/>
      <color rgb="FF9A5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ca-ES" sz="1800" b="0" i="0" u="none" strike="noStrike" kern="1200" spc="0" baseline="0">
                <a:solidFill>
                  <a:sysClr val="windowText" lastClr="000000">
                    <a:lumMod val="65000"/>
                    <a:lumOff val="35000"/>
                  </a:sysClr>
                </a:solidFill>
              </a:rPr>
              <a:t>Petjada de Carboni Total (tCO</a:t>
            </a:r>
            <a:r>
              <a:rPr lang="ca-ES" sz="1800" b="0" i="0" u="none" strike="noStrike" kern="1200" spc="0" baseline="-25000">
                <a:solidFill>
                  <a:sysClr val="windowText" lastClr="000000">
                    <a:lumMod val="65000"/>
                    <a:lumOff val="35000"/>
                  </a:sysClr>
                </a:solidFill>
              </a:rPr>
              <a:t>2eq</a:t>
            </a:r>
            <a:r>
              <a:rPr lang="ca-ES" sz="1800" b="0" i="0" u="none" strike="noStrike" kern="1200" spc="0" baseline="0">
                <a:solidFill>
                  <a:sysClr val="windowText" lastClr="000000">
                    <a:lumMod val="65000"/>
                    <a:lumOff val="35000"/>
                  </a:sysClr>
                </a:solidFill>
              </a:rPr>
              <a:t>)</a:t>
            </a:r>
          </a:p>
        </c:rich>
      </c:tx>
      <c:layout>
        <c:manualLayout>
          <c:xMode val="edge"/>
          <c:yMode val="edge"/>
          <c:x val="8.7425648061983524E-3"/>
          <c:y val="2.4418867197433629E-2"/>
        </c:manualLayout>
      </c:layout>
      <c:overlay val="0"/>
      <c:spPr>
        <a:noFill/>
        <a:ln>
          <a:noFill/>
        </a:ln>
        <a:effectLst/>
      </c:spPr>
    </c:title>
    <c:autoTitleDeleted val="0"/>
    <c:plotArea>
      <c:layout>
        <c:manualLayout>
          <c:layoutTarget val="inner"/>
          <c:xMode val="edge"/>
          <c:yMode val="edge"/>
          <c:x val="0.40938999106525809"/>
          <c:y val="0.17150976466848239"/>
          <c:w val="0.17626263498097275"/>
          <c:h val="0.636043784206411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A42-43A7-8873-348174670C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A42-43A7-8873-348174670CB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A42-43A7-8873-348174670CB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A42-43A7-8873-348174670CB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571-4E2B-9C03-A8687684C95C}"/>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1"/>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A42-43A7-8873-348174670C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resultats'!$B$25,'Informe de resultats'!$B$29,'Informe de resultats'!$B$33,'Informe de resultats'!$B$35,'Informe de resultats'!$B$40)</c:f>
              <c:strCache>
                <c:ptCount val="5"/>
                <c:pt idx="0">
                  <c:v>Mobilitat</c:v>
                </c:pt>
                <c:pt idx="1">
                  <c:v>Energia (electricitat i combustibles)</c:v>
                </c:pt>
                <c:pt idx="2">
                  <c:v>Allotjament</c:v>
                </c:pt>
                <c:pt idx="3">
                  <c:v>Materials, residus i aigua</c:v>
                </c:pt>
                <c:pt idx="4">
                  <c:v>Alimentació</c:v>
                </c:pt>
              </c:strCache>
            </c:strRef>
          </c:cat>
          <c:val>
            <c:numRef>
              <c:f>('Informe de resultats'!$C$25,'Informe de resultats'!$C$29,'Informe de resultats'!$C$33,'Informe de resultats'!$C$35,'Informe de resultats'!$C$40)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DED1-4D2E-9B96-B7A352BF681F}"/>
            </c:ext>
          </c:extLst>
        </c:ser>
        <c:dLbls>
          <c:dLblPos val="bestFit"/>
          <c:showLegendKey val="0"/>
          <c:showVal val="1"/>
          <c:showCatName val="0"/>
          <c:showSerName val="0"/>
          <c:showPercent val="0"/>
          <c:showBubbleSize val="0"/>
          <c:showLeaderLines val="1"/>
        </c:dLbls>
        <c:firstSliceAng val="12"/>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baseline="0"/>
              <a:t>Gènere ponents (%)</a:t>
            </a:r>
            <a:endParaRPr lang="ca-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10540199308262703"/>
          <c:y val="0.22661452871438476"/>
          <c:w val="0.78908801147720886"/>
          <c:h val="0.54404258722738652"/>
        </c:manualLayout>
      </c:layout>
      <c:barChart>
        <c:barDir val="col"/>
        <c:grouping val="clustered"/>
        <c:varyColors val="0"/>
        <c:ser>
          <c:idx val="0"/>
          <c:order val="0"/>
          <c:tx>
            <c:strRef>
              <c:f>'Informe de resultats'!$B$79</c:f>
              <c:strCache>
                <c:ptCount val="1"/>
                <c:pt idx="0">
                  <c:v>Dones</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resultats'!$C$79</c:f>
              <c:numCache>
                <c:formatCode>0%</c:formatCode>
                <c:ptCount val="1"/>
                <c:pt idx="0">
                  <c:v>0</c:v>
                </c:pt>
              </c:numCache>
            </c:numRef>
          </c:val>
          <c:extLst>
            <c:ext xmlns:c16="http://schemas.microsoft.com/office/drawing/2014/chart" uri="{C3380CC4-5D6E-409C-BE32-E72D297353CC}">
              <c16:uniqueId val="{00000000-8804-426A-A1C7-B6CAC561A454}"/>
            </c:ext>
          </c:extLst>
        </c:ser>
        <c:ser>
          <c:idx val="1"/>
          <c:order val="1"/>
          <c:tx>
            <c:strRef>
              <c:f>'Informe de resultats'!$B$80</c:f>
              <c:strCache>
                <c:ptCount val="1"/>
                <c:pt idx="0">
                  <c:v>Homes</c:v>
                </c:pt>
              </c:strCache>
            </c:strRef>
          </c:tx>
          <c:spPr>
            <a:solidFill>
              <a:schemeClr val="accent6">
                <a:lumMod val="60000"/>
                <a:lumOff val="4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resultats'!$C$80</c:f>
              <c:numCache>
                <c:formatCode>0%</c:formatCode>
                <c:ptCount val="1"/>
                <c:pt idx="0">
                  <c:v>0</c:v>
                </c:pt>
              </c:numCache>
            </c:numRef>
          </c:val>
          <c:extLst>
            <c:ext xmlns:c16="http://schemas.microsoft.com/office/drawing/2014/chart" uri="{C3380CC4-5D6E-409C-BE32-E72D297353CC}">
              <c16:uniqueId val="{00000001-8804-426A-A1C7-B6CAC561A454}"/>
            </c:ext>
          </c:extLst>
        </c:ser>
        <c:ser>
          <c:idx val="2"/>
          <c:order val="2"/>
          <c:tx>
            <c:strRef>
              <c:f>'Informe de resultats'!$B$81</c:f>
              <c:strCache>
                <c:ptCount val="1"/>
                <c:pt idx="0">
                  <c:v>Persones no binàries</c:v>
                </c:pt>
              </c:strCache>
            </c:strRef>
          </c:tx>
          <c:spPr>
            <a:solidFill>
              <a:schemeClr val="accent4">
                <a:lumMod val="60000"/>
                <a:lumOff val="4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resultats'!$C$81</c:f>
              <c:numCache>
                <c:formatCode>0%</c:formatCode>
                <c:ptCount val="1"/>
                <c:pt idx="0">
                  <c:v>0</c:v>
                </c:pt>
              </c:numCache>
            </c:numRef>
          </c:val>
          <c:extLst>
            <c:ext xmlns:c16="http://schemas.microsoft.com/office/drawing/2014/chart" uri="{C3380CC4-5D6E-409C-BE32-E72D297353CC}">
              <c16:uniqueId val="{00000002-8804-426A-A1C7-B6CAC561A454}"/>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baseline="0"/>
              <a:t>Temps ponències segons gènere (%)</a:t>
            </a:r>
            <a:endParaRPr lang="ca-ES"/>
          </a:p>
        </c:rich>
      </c:tx>
      <c:layout>
        <c:manualLayout>
          <c:xMode val="edge"/>
          <c:yMode val="edge"/>
          <c:x val="0.20630648814203736"/>
          <c:y val="5.66765171302739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35961744722297195"/>
          <c:y val="0.30062648948542448"/>
          <c:w val="0.28013213325979558"/>
          <c:h val="0.45512993079254921"/>
        </c:manualLayout>
      </c:layout>
      <c:pieChart>
        <c:varyColors val="1"/>
        <c:ser>
          <c:idx val="0"/>
          <c:order val="0"/>
          <c:dPt>
            <c:idx val="0"/>
            <c:bubble3D val="0"/>
            <c:spPr>
              <a:solidFill>
                <a:schemeClr val="accent5"/>
              </a:solidFill>
              <a:ln w="19050">
                <a:solidFill>
                  <a:schemeClr val="lt1"/>
                </a:solidFill>
              </a:ln>
              <a:effectLst/>
            </c:spPr>
            <c:extLst>
              <c:ext xmlns:c16="http://schemas.microsoft.com/office/drawing/2014/chart" uri="{C3380CC4-5D6E-409C-BE32-E72D297353CC}">
                <c16:uniqueId val="{00000001-010D-47E6-B602-F55FBD208DED}"/>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E868-489E-9BF5-2217D09F053C}"/>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5-010D-47E6-B602-F55FBD208DE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1"/>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resultats'!$B$89:$B$91</c:f>
              <c:strCache>
                <c:ptCount val="3"/>
                <c:pt idx="0">
                  <c:v>Dones</c:v>
                </c:pt>
                <c:pt idx="1">
                  <c:v>Homes</c:v>
                </c:pt>
                <c:pt idx="2">
                  <c:v>Persones no binàries</c:v>
                </c:pt>
              </c:strCache>
            </c:strRef>
          </c:cat>
          <c:val>
            <c:numRef>
              <c:f>'Informe de resultats'!$C$89:$C$91</c:f>
              <c:numCache>
                <c:formatCode>0%</c:formatCode>
                <c:ptCount val="3"/>
                <c:pt idx="0">
                  <c:v>0</c:v>
                </c:pt>
                <c:pt idx="1">
                  <c:v>0</c:v>
                </c:pt>
                <c:pt idx="2">
                  <c:v>0</c:v>
                </c:pt>
              </c:numCache>
            </c:numRef>
          </c:val>
          <c:extLst>
            <c:ext xmlns:c16="http://schemas.microsoft.com/office/drawing/2014/chart" uri="{C3380CC4-5D6E-409C-BE32-E72D297353CC}">
              <c16:uniqueId val="{00000000-E868-489E-9BF5-2217D09F053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baseline="0"/>
              <a:t>Gènere ponents directius (%)</a:t>
            </a:r>
            <a:endParaRPr lang="ca-ES"/>
          </a:p>
        </c:rich>
      </c:tx>
      <c:layout>
        <c:manualLayout>
          <c:xMode val="edge"/>
          <c:yMode val="edge"/>
          <c:x val="0.11462607163987487"/>
          <c:y val="2.50894726153345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10749029780509627"/>
          <c:y val="0.1725928875359552"/>
          <c:w val="0.85869242105589316"/>
          <c:h val="0.67021240917112113"/>
        </c:manualLayout>
      </c:layout>
      <c:barChart>
        <c:barDir val="col"/>
        <c:grouping val="clustered"/>
        <c:varyColors val="0"/>
        <c:ser>
          <c:idx val="0"/>
          <c:order val="0"/>
          <c:tx>
            <c:strRef>
              <c:f>'Informe de resultats'!$B$84</c:f>
              <c:strCache>
                <c:ptCount val="1"/>
                <c:pt idx="0">
                  <c:v>Dones</c:v>
                </c:pt>
              </c:strCache>
            </c:strRef>
          </c:tx>
          <c:spPr>
            <a:solidFill>
              <a:schemeClr val="accent1"/>
            </a:solidFill>
            <a:ln w="19050">
              <a:solidFill>
                <a:schemeClr val="lt1"/>
              </a:solidFill>
            </a:ln>
            <a:effectLst/>
          </c:spPr>
          <c:invertIfNegative val="0"/>
          <c:dPt>
            <c:idx val="0"/>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0-C29C-4E4F-BD8A-F4F4C78607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resultats'!$C$84</c:f>
              <c:numCache>
                <c:formatCode>0%</c:formatCode>
                <c:ptCount val="1"/>
                <c:pt idx="0">
                  <c:v>0</c:v>
                </c:pt>
              </c:numCache>
            </c:numRef>
          </c:val>
          <c:extLst>
            <c:ext xmlns:c16="http://schemas.microsoft.com/office/drawing/2014/chart" uri="{C3380CC4-5D6E-409C-BE32-E72D297353CC}">
              <c16:uniqueId val="{00000000-99AB-4BA3-9FCE-A82D82B23671}"/>
            </c:ext>
          </c:extLst>
        </c:ser>
        <c:ser>
          <c:idx val="1"/>
          <c:order val="1"/>
          <c:tx>
            <c:strRef>
              <c:f>'Informe de resultats'!$B$85</c:f>
              <c:strCache>
                <c:ptCount val="1"/>
                <c:pt idx="0">
                  <c:v>Homes</c:v>
                </c:pt>
              </c:strCache>
            </c:strRef>
          </c:tx>
          <c:spPr>
            <a:solidFill>
              <a:schemeClr val="accent4">
                <a:lumMod val="40000"/>
                <a:lumOff val="60000"/>
              </a:schemeClr>
            </a:solidFill>
            <a:ln w="19050">
              <a:solidFill>
                <a:schemeClr val="lt1"/>
              </a:solidFill>
            </a:ln>
            <a:effectLst/>
          </c:spPr>
          <c:invertIfNegative val="0"/>
          <c:dPt>
            <c:idx val="0"/>
            <c:invertIfNegative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2-7FF8-4736-8B0B-7307B9E7C7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resultats'!$C$85</c:f>
              <c:numCache>
                <c:formatCode>0%</c:formatCode>
                <c:ptCount val="1"/>
                <c:pt idx="0">
                  <c:v>0</c:v>
                </c:pt>
              </c:numCache>
            </c:numRef>
          </c:val>
          <c:extLst>
            <c:ext xmlns:c16="http://schemas.microsoft.com/office/drawing/2014/chart" uri="{C3380CC4-5D6E-409C-BE32-E72D297353CC}">
              <c16:uniqueId val="{00000001-99AB-4BA3-9FCE-A82D82B23671}"/>
            </c:ext>
          </c:extLst>
        </c:ser>
        <c:ser>
          <c:idx val="2"/>
          <c:order val="2"/>
          <c:tx>
            <c:strRef>
              <c:f>'Informe de resultats'!$B$86</c:f>
              <c:strCache>
                <c:ptCount val="1"/>
                <c:pt idx="0">
                  <c:v>Persones no binàries</c:v>
                </c:pt>
              </c:strCache>
            </c:strRef>
          </c:tx>
          <c:spPr>
            <a:solidFill>
              <a:schemeClr val="accent4">
                <a:lumMod val="60000"/>
                <a:lumOff val="4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resultats'!$C$86</c:f>
              <c:numCache>
                <c:formatCode>0%</c:formatCode>
                <c:ptCount val="1"/>
                <c:pt idx="0">
                  <c:v>0</c:v>
                </c:pt>
              </c:numCache>
            </c:numRef>
          </c:val>
          <c:extLst>
            <c:ext xmlns:c16="http://schemas.microsoft.com/office/drawing/2014/chart" uri="{C3380CC4-5D6E-409C-BE32-E72D297353CC}">
              <c16:uniqueId val="{00000002-99AB-4BA3-9FCE-A82D82B23671}"/>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baseline="0"/>
              <a:t>Procedència persones treballadores a l'esdeveniment (%)</a:t>
            </a:r>
            <a:endParaRPr lang="ca-ES"/>
          </a:p>
        </c:rich>
      </c:tx>
      <c:layout>
        <c:manualLayout>
          <c:xMode val="edge"/>
          <c:yMode val="edge"/>
          <c:x val="1.692972235418401E-2"/>
          <c:y val="3.75031929391626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barChart>
        <c:barDir val="col"/>
        <c:grouping val="clustered"/>
        <c:varyColors val="0"/>
        <c:ser>
          <c:idx val="0"/>
          <c:order val="0"/>
          <c:tx>
            <c:strRef>
              <c:f>'Informe de resultats'!$B$96</c:f>
              <c:strCache>
                <c:ptCount val="1"/>
                <c:pt idx="0">
                  <c:v>Catalanes i espanyoles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resultats'!$C$96</c:f>
              <c:numCache>
                <c:formatCode>0%</c:formatCode>
                <c:ptCount val="1"/>
                <c:pt idx="0">
                  <c:v>0</c:v>
                </c:pt>
              </c:numCache>
            </c:numRef>
          </c:val>
          <c:extLst>
            <c:ext xmlns:c16="http://schemas.microsoft.com/office/drawing/2014/chart" uri="{C3380CC4-5D6E-409C-BE32-E72D297353CC}">
              <c16:uniqueId val="{00000000-CA07-4807-9E1A-C9B9493DFDBB}"/>
            </c:ext>
          </c:extLst>
        </c:ser>
        <c:ser>
          <c:idx val="1"/>
          <c:order val="1"/>
          <c:tx>
            <c:strRef>
              <c:f>'Informe de resultats'!$B$97</c:f>
              <c:strCache>
                <c:ptCount val="1"/>
                <c:pt idx="0">
                  <c:v>Membres de la Unió Europea</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resultats'!$C$97</c:f>
              <c:numCache>
                <c:formatCode>0%</c:formatCode>
                <c:ptCount val="1"/>
                <c:pt idx="0">
                  <c:v>0</c:v>
                </c:pt>
              </c:numCache>
            </c:numRef>
          </c:val>
          <c:extLst>
            <c:ext xmlns:c16="http://schemas.microsoft.com/office/drawing/2014/chart" uri="{C3380CC4-5D6E-409C-BE32-E72D297353CC}">
              <c16:uniqueId val="{00000001-CA07-4807-9E1A-C9B9493DFDBB}"/>
            </c:ext>
          </c:extLst>
        </c:ser>
        <c:ser>
          <c:idx val="2"/>
          <c:order val="2"/>
          <c:tx>
            <c:strRef>
              <c:f>'Informe de resultats'!$B$98</c:f>
              <c:strCache>
                <c:ptCount val="1"/>
                <c:pt idx="0">
                  <c:v>No membres de la Unió Europea</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resultats'!$C$98</c:f>
              <c:numCache>
                <c:formatCode>0%</c:formatCode>
                <c:ptCount val="1"/>
                <c:pt idx="0">
                  <c:v>0</c:v>
                </c:pt>
              </c:numCache>
            </c:numRef>
          </c:val>
          <c:extLst>
            <c:ext xmlns:c16="http://schemas.microsoft.com/office/drawing/2014/chart" uri="{C3380CC4-5D6E-409C-BE32-E72D297353CC}">
              <c16:uniqueId val="{00000000-E5BC-49B2-B6C3-599EDAEA413B}"/>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baseline="0"/>
              <a:t>Ponents segons origen (%)</a:t>
            </a:r>
            <a:endParaRPr lang="ca-ES"/>
          </a:p>
        </c:rich>
      </c:tx>
      <c:layout>
        <c:manualLayout>
          <c:xMode val="edge"/>
          <c:yMode val="edge"/>
          <c:x val="0.12955760628336033"/>
          <c:y val="4.1085190815950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barChart>
        <c:barDir val="col"/>
        <c:grouping val="clustered"/>
        <c:varyColors val="0"/>
        <c:ser>
          <c:idx val="0"/>
          <c:order val="0"/>
          <c:tx>
            <c:strRef>
              <c:f>'Informe de resultats'!$B$102</c:f>
              <c:strCache>
                <c:ptCount val="1"/>
                <c:pt idx="0">
                  <c:v>Catalanes i espanyoles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resultats'!$C$102</c:f>
              <c:numCache>
                <c:formatCode>0%</c:formatCode>
                <c:ptCount val="1"/>
                <c:pt idx="0">
                  <c:v>0</c:v>
                </c:pt>
              </c:numCache>
            </c:numRef>
          </c:val>
          <c:extLst>
            <c:ext xmlns:c16="http://schemas.microsoft.com/office/drawing/2014/chart" uri="{C3380CC4-5D6E-409C-BE32-E72D297353CC}">
              <c16:uniqueId val="{00000000-FF3B-4F04-B458-39CC89CEE3E6}"/>
            </c:ext>
          </c:extLst>
        </c:ser>
        <c:ser>
          <c:idx val="1"/>
          <c:order val="1"/>
          <c:tx>
            <c:strRef>
              <c:f>'Informe de resultats'!$B$103</c:f>
              <c:strCache>
                <c:ptCount val="1"/>
                <c:pt idx="0">
                  <c:v>Membres de la Unió Europea</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resultats'!$C$103</c:f>
              <c:numCache>
                <c:formatCode>0%</c:formatCode>
                <c:ptCount val="1"/>
                <c:pt idx="0">
                  <c:v>0</c:v>
                </c:pt>
              </c:numCache>
            </c:numRef>
          </c:val>
          <c:extLst>
            <c:ext xmlns:c16="http://schemas.microsoft.com/office/drawing/2014/chart" uri="{C3380CC4-5D6E-409C-BE32-E72D297353CC}">
              <c16:uniqueId val="{00000001-FF3B-4F04-B458-39CC89CEE3E6}"/>
            </c:ext>
          </c:extLst>
        </c:ser>
        <c:ser>
          <c:idx val="2"/>
          <c:order val="2"/>
          <c:tx>
            <c:strRef>
              <c:f>'Informe de resultats'!$B$104</c:f>
              <c:strCache>
                <c:ptCount val="1"/>
                <c:pt idx="0">
                  <c:v>No membres de la Unió Europea</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resultats'!$C$104</c:f>
              <c:numCache>
                <c:formatCode>0%</c:formatCode>
                <c:ptCount val="1"/>
                <c:pt idx="0">
                  <c:v>0</c:v>
                </c:pt>
              </c:numCache>
            </c:numRef>
          </c:val>
          <c:extLst>
            <c:ext xmlns:c16="http://schemas.microsoft.com/office/drawing/2014/chart" uri="{C3380CC4-5D6E-409C-BE32-E72D297353CC}">
              <c16:uniqueId val="{00000000-FEA8-427D-9AF1-8812B9C2BD9D}"/>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ca-ES"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Personal amb diversitat funcional que ha treballat a l'esdeveniment (%)</a:t>
            </a:r>
            <a:endParaRPr lang="ca-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33099019139371999"/>
          <c:y val="0.20930793250053414"/>
          <c:w val="0.28176927200174706"/>
          <c:h val="0.5619700999868670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E6C-4C60-94D8-D25D2759C4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E6C-4C60-94D8-D25D2759C4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1"/>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resultats'!$B$109:$B$110</c:f>
              <c:strCache>
                <c:ptCount val="2"/>
                <c:pt idx="0">
                  <c:v>Amb diversitat funcional</c:v>
                </c:pt>
                <c:pt idx="1">
                  <c:v>Sense diversitat funcional</c:v>
                </c:pt>
              </c:strCache>
            </c:strRef>
          </c:cat>
          <c:val>
            <c:numRef>
              <c:f>'Informe de resultats'!$C$109:$C$110</c:f>
              <c:numCache>
                <c:formatCode>0%</c:formatCode>
                <c:ptCount val="2"/>
                <c:pt idx="0">
                  <c:v>0</c:v>
                </c:pt>
                <c:pt idx="1">
                  <c:v>0</c:v>
                </c:pt>
              </c:numCache>
            </c:numRef>
          </c:val>
          <c:extLst>
            <c:ext xmlns:c16="http://schemas.microsoft.com/office/drawing/2014/chart" uri="{C3380CC4-5D6E-409C-BE32-E72D297353CC}">
              <c16:uniqueId val="{00000000-01E3-40D4-A10C-000E3BAD1F91}"/>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ca-ES"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Ponents amb diversitat funcional (%)</a:t>
            </a:r>
            <a:endParaRPr lang="ca-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35738063482613736"/>
          <c:y val="0.15530294662912922"/>
          <c:w val="0.31711372815161321"/>
          <c:h val="0.6248546434474238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801-4C1E-BFEE-3EC567CFD8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801-4C1E-BFEE-3EC567CFD836}"/>
              </c:ext>
            </c:extLst>
          </c:dPt>
          <c:dLbls>
            <c:dLbl>
              <c:idx val="1"/>
              <c:layout>
                <c:manualLayout>
                  <c:x val="0.27053975774359412"/>
                  <c:y val="0.23433896115877845"/>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1-4C1E-BFEE-3EC567CFD8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resultats'!$B$116:$B$117</c:f>
              <c:strCache>
                <c:ptCount val="2"/>
                <c:pt idx="0">
                  <c:v>Amb diversitat funcional</c:v>
                </c:pt>
                <c:pt idx="1">
                  <c:v>Sense diversitat funcional</c:v>
                </c:pt>
              </c:strCache>
            </c:strRef>
          </c:cat>
          <c:val>
            <c:numRef>
              <c:f>'Informe de resultats'!$C$116:$C$117</c:f>
              <c:numCache>
                <c:formatCode>0%</c:formatCode>
                <c:ptCount val="2"/>
                <c:pt idx="0">
                  <c:v>0</c:v>
                </c:pt>
                <c:pt idx="1">
                  <c:v>0</c:v>
                </c:pt>
              </c:numCache>
            </c:numRef>
          </c:val>
          <c:extLst>
            <c:ext xmlns:c16="http://schemas.microsoft.com/office/drawing/2014/chart" uri="{C3380CC4-5D6E-409C-BE32-E72D297353CC}">
              <c16:uniqueId val="{00000000-07BD-404B-BE4B-FC8AFDEFCCA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baseline="0"/>
              <a:t>Diversitat funcional segons gènere i càrrec (%)</a:t>
            </a:r>
            <a:endParaRPr lang="ca-ES"/>
          </a:p>
        </c:rich>
      </c:tx>
      <c:layout>
        <c:manualLayout>
          <c:xMode val="edge"/>
          <c:yMode val="edge"/>
          <c:x val="5.4633425070762529E-3"/>
          <c:y val="9.8436563835336555E-3"/>
        </c:manualLayout>
      </c:layout>
      <c:overlay val="0"/>
      <c:spPr>
        <a:noFill/>
        <a:ln>
          <a:noFill/>
        </a:ln>
        <a:effectLst/>
      </c:spPr>
    </c:title>
    <c:autoTitleDeleted val="0"/>
    <c:plotArea>
      <c:layout>
        <c:manualLayout>
          <c:layoutTarget val="inner"/>
          <c:xMode val="edge"/>
          <c:yMode val="edge"/>
          <c:x val="7.2218938784670922E-2"/>
          <c:y val="0.18048661800486621"/>
          <c:w val="0.90165279518207497"/>
          <c:h val="0.57985286510719003"/>
        </c:manualLayout>
      </c:layout>
      <c:barChart>
        <c:barDir val="col"/>
        <c:grouping val="clustered"/>
        <c:varyColors val="0"/>
        <c:ser>
          <c:idx val="3"/>
          <c:order val="0"/>
          <c:tx>
            <c:strRef>
              <c:f>'Informe de resultats'!$B$111</c:f>
              <c:strCache>
                <c:ptCount val="1"/>
                <c:pt idx="0">
                  <c:v>Treballadores dones</c:v>
                </c:pt>
              </c:strCache>
            </c:strRef>
          </c:tx>
          <c:invertIfNegative val="0"/>
          <c:dLbls>
            <c:spPr>
              <a:noFill/>
              <a:ln>
                <a:noFill/>
              </a:ln>
              <a:effectLst/>
            </c:sp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'Informe de resultats'!$C$111</c:f>
              <c:numCache>
                <c:formatCode>0%</c:formatCode>
                <c:ptCount val="1"/>
                <c:pt idx="0">
                  <c:v>0</c:v>
                </c:pt>
              </c:numCache>
            </c:numRef>
          </c:val>
          <c:extLst>
            <c:ext xmlns:c16="http://schemas.microsoft.com/office/drawing/2014/chart" uri="{C3380CC4-5D6E-409C-BE32-E72D297353CC}">
              <c16:uniqueId val="{00000009-841F-49F9-8108-33695C058548}"/>
            </c:ext>
          </c:extLst>
        </c:ser>
        <c:ser>
          <c:idx val="4"/>
          <c:order val="1"/>
          <c:tx>
            <c:strRef>
              <c:f>'Informe de resultats'!$B$112</c:f>
              <c:strCache>
                <c:ptCount val="1"/>
                <c:pt idx="0">
                  <c:v>Treballadors homes</c:v>
                </c:pt>
              </c:strCache>
            </c:strRef>
          </c:tx>
          <c:invertIfNegative val="0"/>
          <c:dLbls>
            <c:spPr>
              <a:noFill/>
              <a:ln>
                <a:noFill/>
              </a:ln>
              <a:effectLst/>
            </c:sp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'Informe de resultats'!$C$112</c:f>
              <c:numCache>
                <c:formatCode>0%</c:formatCode>
                <c:ptCount val="1"/>
                <c:pt idx="0">
                  <c:v>0</c:v>
                </c:pt>
              </c:numCache>
            </c:numRef>
          </c:val>
          <c:extLst>
            <c:ext xmlns:c16="http://schemas.microsoft.com/office/drawing/2014/chart" uri="{C3380CC4-5D6E-409C-BE32-E72D297353CC}">
              <c16:uniqueId val="{0000000A-841F-49F9-8108-33695C058548}"/>
            </c:ext>
          </c:extLst>
        </c:ser>
        <c:ser>
          <c:idx val="5"/>
          <c:order val="2"/>
          <c:tx>
            <c:strRef>
              <c:f>'Informe de resultats'!$B$113</c:f>
              <c:strCache>
                <c:ptCount val="1"/>
                <c:pt idx="0">
                  <c:v>Treballadores no binàries</c:v>
                </c:pt>
              </c:strCache>
            </c:strRef>
          </c:tx>
          <c:invertIfNegative val="0"/>
          <c:dLbls>
            <c:spPr>
              <a:noFill/>
              <a:ln>
                <a:noFill/>
              </a:ln>
              <a:effectLst/>
            </c:sp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'Informe de resultats'!$C$113</c:f>
              <c:numCache>
                <c:formatCode>0%</c:formatCode>
                <c:ptCount val="1"/>
                <c:pt idx="0">
                  <c:v>0</c:v>
                </c:pt>
              </c:numCache>
            </c:numRef>
          </c:val>
          <c:extLst>
            <c:ext xmlns:c16="http://schemas.microsoft.com/office/drawing/2014/chart" uri="{C3380CC4-5D6E-409C-BE32-E72D297353CC}">
              <c16:uniqueId val="{0000000B-841F-49F9-8108-33695C058548}"/>
            </c:ext>
          </c:extLst>
        </c:ser>
        <c:ser>
          <c:idx val="0"/>
          <c:order val="3"/>
          <c:tx>
            <c:strRef>
              <c:f>'Informe de resultats'!$B$118</c:f>
              <c:strCache>
                <c:ptCount val="1"/>
                <c:pt idx="0">
                  <c:v>Ponents dones</c:v>
                </c:pt>
              </c:strCache>
            </c:strRef>
          </c:tx>
          <c:spPr>
            <a:solidFill>
              <a:schemeClr val="accent1"/>
            </a:solidFill>
            <a:ln w="19050">
              <a:solidFill>
                <a:schemeClr val="lt1"/>
              </a:solidFill>
            </a:ln>
            <a:effectLst/>
          </c:spPr>
          <c:invertIfNegative val="0"/>
          <c:dLbls>
            <c:dLbl>
              <c:idx val="0"/>
              <c:layout>
                <c:manualLayout>
                  <c:x val="-1.0060497806824786E-7"/>
                  <c:y val="2.3961667369793764E-2"/>
                </c:manualLayout>
              </c:layout>
              <c:spPr>
                <a:noFill/>
                <a:ln>
                  <a:noFill/>
                </a:ln>
                <a:effectLst/>
              </c:spPr>
              <c:txPr>
                <a:bodyPr wrap="square" lIns="38100" tIns="19050" rIns="38100" bIns="19050" anchor="ctr">
                  <a:noAutofit/>
                </a:bodyPr>
                <a:lstStyle/>
                <a:p>
                  <a:pPr>
                    <a:defRPr/>
                  </a:pPr>
                  <a:endParaRPr lang="ca-ES"/>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3828355432558143"/>
                      <c:h val="0.19845052915663233"/>
                    </c:manualLayout>
                  </c15:layout>
                </c:ext>
                <c:ext xmlns:c16="http://schemas.microsoft.com/office/drawing/2014/chart" uri="{C3380CC4-5D6E-409C-BE32-E72D297353CC}">
                  <c16:uniqueId val="{00000000-37EC-4ED1-9430-5014F0D4FB5D}"/>
                </c:ext>
              </c:extLst>
            </c:dLbl>
            <c:spPr>
              <a:noFill/>
              <a:ln>
                <a:noFill/>
              </a:ln>
              <a:effectLst/>
            </c:sp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'Informe de resultats'!$C$118</c:f>
              <c:numCache>
                <c:formatCode>0%</c:formatCode>
                <c:ptCount val="1"/>
                <c:pt idx="0">
                  <c:v>0</c:v>
                </c:pt>
              </c:numCache>
            </c:numRef>
          </c:val>
          <c:extLst>
            <c:ext xmlns:c16="http://schemas.microsoft.com/office/drawing/2014/chart" uri="{C3380CC4-5D6E-409C-BE32-E72D297353CC}">
              <c16:uniqueId val="{00000004-841F-49F9-8108-33695C058548}"/>
            </c:ext>
          </c:extLst>
        </c:ser>
        <c:ser>
          <c:idx val="1"/>
          <c:order val="4"/>
          <c:tx>
            <c:strRef>
              <c:f>'Informe de resultats'!$B$119</c:f>
              <c:strCache>
                <c:ptCount val="1"/>
                <c:pt idx="0">
                  <c:v>Ponents homes</c:v>
                </c:pt>
              </c:strCache>
            </c:strRef>
          </c:tx>
          <c:spPr>
            <a:solidFill>
              <a:schemeClr val="accent2"/>
            </a:solidFill>
            <a:ln w="19050">
              <a:solidFill>
                <a:schemeClr val="lt1"/>
              </a:solidFill>
            </a:ln>
            <a:effectLst/>
          </c:spPr>
          <c:invertIfNegative val="0"/>
          <c:dLbls>
            <c:dLbl>
              <c:idx val="0"/>
              <c:layout>
                <c:manualLayout>
                  <c:x val="-2.8109030846089969E-2"/>
                  <c:y val="-4.3929216037236361E-17"/>
                </c:manualLayout>
              </c:layout>
              <c:dLblPos val="out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37EC-4ED1-9430-5014F0D4FB5D}"/>
                </c:ext>
              </c:extLst>
            </c:dLbl>
            <c:spPr>
              <a:noFill/>
              <a:ln>
                <a:noFill/>
              </a:ln>
              <a:effectLst/>
            </c:sp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'Informe de resultats'!$C$119</c:f>
              <c:numCache>
                <c:formatCode>0%</c:formatCode>
                <c:ptCount val="1"/>
                <c:pt idx="0">
                  <c:v>0</c:v>
                </c:pt>
              </c:numCache>
            </c:numRef>
          </c:val>
          <c:extLst>
            <c:ext xmlns:c16="http://schemas.microsoft.com/office/drawing/2014/chart" uri="{C3380CC4-5D6E-409C-BE32-E72D297353CC}">
              <c16:uniqueId val="{00000006-841F-49F9-8108-33695C058548}"/>
            </c:ext>
          </c:extLst>
        </c:ser>
        <c:ser>
          <c:idx val="2"/>
          <c:order val="5"/>
          <c:tx>
            <c:strRef>
              <c:f>'Informe de resultats'!$B$120</c:f>
              <c:strCache>
                <c:ptCount val="1"/>
                <c:pt idx="0">
                  <c:v>Ponents no binàries</c:v>
                </c:pt>
              </c:strCache>
            </c:strRef>
          </c:tx>
          <c:spPr>
            <a:solidFill>
              <a:schemeClr val="accent3"/>
            </a:solidFill>
            <a:ln w="19050">
              <a:solidFill>
                <a:schemeClr val="lt1"/>
              </a:solidFill>
            </a:ln>
            <a:effectLst/>
          </c:spPr>
          <c:invertIfNegative val="0"/>
          <c:dLbls>
            <c:spPr>
              <a:noFill/>
              <a:ln>
                <a:noFill/>
              </a:ln>
              <a:effectLst/>
            </c:sp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'Informe de resultats'!$C$120</c:f>
              <c:numCache>
                <c:formatCode>0%</c:formatCode>
                <c:ptCount val="1"/>
                <c:pt idx="0">
                  <c:v>0</c:v>
                </c:pt>
              </c:numCache>
            </c:numRef>
          </c:val>
          <c:extLst>
            <c:ext xmlns:c16="http://schemas.microsoft.com/office/drawing/2014/chart" uri="{C3380CC4-5D6E-409C-BE32-E72D297353CC}">
              <c16:uniqueId val="{00000008-841F-49F9-8108-33695C058548}"/>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plotArea>
    <c:plotVisOnly val="1"/>
    <c:dispBlanksAs val="gap"/>
    <c:showDLblsOverMax val="0"/>
  </c:chart>
  <c:txPr>
    <a:bodyPr/>
    <a:lstStyle/>
    <a:p>
      <a:pPr>
        <a:defRPr/>
      </a:pPr>
      <a:endParaRPr lang="ca-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ca-ES" sz="1600" baseline="0"/>
              <a:t>Seu de les empreses involucrades a l'esdeveniment (%)</a:t>
            </a:r>
            <a:endParaRPr lang="ca-ES" sz="1600"/>
          </a:p>
        </c:rich>
      </c:tx>
      <c:layout>
        <c:manualLayout>
          <c:xMode val="edge"/>
          <c:yMode val="edge"/>
          <c:x val="0.11315626450422471"/>
          <c:y val="6.082879259981696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32372246991074355"/>
          <c:y val="0.22878459848766192"/>
          <c:w val="0.28983905599848392"/>
          <c:h val="0.53322314098562729"/>
        </c:manualLayout>
      </c:layout>
      <c:pieChart>
        <c:varyColors val="1"/>
        <c:ser>
          <c:idx val="0"/>
          <c:order val="0"/>
          <c:dPt>
            <c:idx val="0"/>
            <c:bubble3D val="0"/>
            <c:spPr>
              <a:solidFill>
                <a:srgbClr val="C00000">
                  <a:alpha val="62000"/>
                </a:srgbClr>
              </a:solidFill>
              <a:ln w="19050">
                <a:solidFill>
                  <a:schemeClr val="lt1"/>
                </a:solidFill>
              </a:ln>
              <a:effectLst/>
            </c:spPr>
            <c:extLst>
              <c:ext xmlns:c16="http://schemas.microsoft.com/office/drawing/2014/chart" uri="{C3380CC4-5D6E-409C-BE32-E72D297353CC}">
                <c16:uniqueId val="{00000001-1C36-4040-B3A4-C7662305978A}"/>
              </c:ext>
            </c:extLst>
          </c:dPt>
          <c:dPt>
            <c:idx val="1"/>
            <c:bubble3D val="0"/>
            <c:spPr>
              <a:solidFill>
                <a:schemeClr val="accent4">
                  <a:alpha val="58000"/>
                </a:schemeClr>
              </a:solidFill>
              <a:ln w="19050">
                <a:solidFill>
                  <a:schemeClr val="lt1"/>
                </a:solidFill>
              </a:ln>
              <a:effectLst/>
            </c:spPr>
            <c:extLst>
              <c:ext xmlns:c16="http://schemas.microsoft.com/office/drawing/2014/chart" uri="{C3380CC4-5D6E-409C-BE32-E72D297353CC}">
                <c16:uniqueId val="{00000003-1C36-4040-B3A4-C7662305978A}"/>
              </c:ext>
            </c:extLst>
          </c:dPt>
          <c:dLbls>
            <c:dLbl>
              <c:idx val="0"/>
              <c:layout>
                <c:manualLayout>
                  <c:x val="2.0193243592650671E-2"/>
                  <c:y val="0.26020979524503918"/>
                </c:manualLayout>
              </c:layout>
              <c:dLblPos val="bestFit"/>
              <c:showLegendKey val="1"/>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36-4040-B3A4-C766230597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1"/>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resultats'!$B$125:$B$126</c:f>
              <c:strCache>
                <c:ptCount val="2"/>
                <c:pt idx="0">
                  <c:v>Empreses locals catalanes</c:v>
                </c:pt>
                <c:pt idx="1">
                  <c:v>Empreses no catalanes</c:v>
                </c:pt>
              </c:strCache>
            </c:strRef>
          </c:cat>
          <c:val>
            <c:numRef>
              <c:f>'Informe de resultats'!$C$125:$C$126</c:f>
              <c:numCache>
                <c:formatCode>0%</c:formatCode>
                <c:ptCount val="2"/>
                <c:pt idx="0">
                  <c:v>0</c:v>
                </c:pt>
                <c:pt idx="1">
                  <c:v>0</c:v>
                </c:pt>
              </c:numCache>
            </c:numRef>
          </c:val>
          <c:extLst>
            <c:ext xmlns:c16="http://schemas.microsoft.com/office/drawing/2014/chart" uri="{C3380CC4-5D6E-409C-BE32-E72D297353CC}">
              <c16:uniqueId val="{00000006-1C36-4040-B3A4-C7662305978A}"/>
            </c:ext>
          </c:extLst>
        </c:ser>
        <c:dLbls>
          <c:dLblPos val="bestFit"/>
          <c:showLegendKey val="0"/>
          <c:showVal val="1"/>
          <c:showCatName val="0"/>
          <c:showSerName val="0"/>
          <c:showPercent val="0"/>
          <c:showBubbleSize val="0"/>
          <c:showLeaderLines val="1"/>
        </c:dLbls>
        <c:firstSliceAng val="241"/>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ca-ES" sz="1600" baseline="0"/>
              <a:t>Tipologia d'organització involucrada a l'esdeveniment (%)</a:t>
            </a:r>
            <a:endParaRPr lang="ca-E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10325944090633771"/>
          <c:y val="0.21212642526550382"/>
          <c:w val="0.85938207407783773"/>
          <c:h val="0.47502040457257921"/>
        </c:manualLayout>
      </c:layout>
      <c:barChart>
        <c:barDir val="col"/>
        <c:grouping val="clustered"/>
        <c:varyColors val="0"/>
        <c:ser>
          <c:idx val="0"/>
          <c:order val="0"/>
          <c:tx>
            <c:strRef>
              <c:f>'Informe de resultats'!$B$133</c:f>
              <c:strCache>
                <c:ptCount val="1"/>
                <c:pt idx="0">
                  <c:v>Entitats públiques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resultats'!$C$133</c:f>
              <c:numCache>
                <c:formatCode>0%</c:formatCode>
                <c:ptCount val="1"/>
                <c:pt idx="0">
                  <c:v>0</c:v>
                </c:pt>
              </c:numCache>
            </c:numRef>
          </c:val>
          <c:extLst>
            <c:ext xmlns:c16="http://schemas.microsoft.com/office/drawing/2014/chart" uri="{C3380CC4-5D6E-409C-BE32-E72D297353CC}">
              <c16:uniqueId val="{00000000-A086-48A9-809D-C484D8FD0AB2}"/>
            </c:ext>
          </c:extLst>
        </c:ser>
        <c:ser>
          <c:idx val="1"/>
          <c:order val="1"/>
          <c:tx>
            <c:strRef>
              <c:f>'Informe de resultats'!$B$134</c:f>
              <c:strCache>
                <c:ptCount val="1"/>
                <c:pt idx="0">
                  <c:v>Entitats sense ànim de lucre</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resultats'!$C$134</c:f>
              <c:numCache>
                <c:formatCode>0%</c:formatCode>
                <c:ptCount val="1"/>
                <c:pt idx="0">
                  <c:v>0</c:v>
                </c:pt>
              </c:numCache>
            </c:numRef>
          </c:val>
          <c:extLst>
            <c:ext xmlns:c16="http://schemas.microsoft.com/office/drawing/2014/chart" uri="{C3380CC4-5D6E-409C-BE32-E72D297353CC}">
              <c16:uniqueId val="{00000001-A086-48A9-809D-C484D8FD0AB2}"/>
            </c:ext>
          </c:extLst>
        </c:ser>
        <c:ser>
          <c:idx val="2"/>
          <c:order val="2"/>
          <c:tx>
            <c:strRef>
              <c:f>'Informe de resultats'!$B$135</c:f>
              <c:strCache>
                <c:ptCount val="1"/>
                <c:pt idx="0">
                  <c:v>Entitats amb ànim de lucre</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resultats'!$C$135</c:f>
              <c:numCache>
                <c:formatCode>0%</c:formatCode>
                <c:ptCount val="1"/>
                <c:pt idx="0">
                  <c:v>0</c:v>
                </c:pt>
              </c:numCache>
            </c:numRef>
          </c:val>
          <c:extLst>
            <c:ext xmlns:c16="http://schemas.microsoft.com/office/drawing/2014/chart" uri="{C3380CC4-5D6E-409C-BE32-E72D297353CC}">
              <c16:uniqueId val="{00000002-A086-48A9-809D-C484D8FD0AB2}"/>
            </c:ext>
          </c:extLst>
        </c:ser>
        <c:ser>
          <c:idx val="3"/>
          <c:order val="3"/>
          <c:tx>
            <c:strRef>
              <c:f>'Informe de resultats'!$B$136</c:f>
              <c:strCache>
                <c:ptCount val="1"/>
                <c:pt idx="0">
                  <c:v>Centres acadèmics públics</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resultats'!$C$136</c:f>
              <c:numCache>
                <c:formatCode>0%</c:formatCode>
                <c:ptCount val="1"/>
                <c:pt idx="0">
                  <c:v>0</c:v>
                </c:pt>
              </c:numCache>
            </c:numRef>
          </c:val>
          <c:extLst>
            <c:ext xmlns:c16="http://schemas.microsoft.com/office/drawing/2014/chart" uri="{C3380CC4-5D6E-409C-BE32-E72D297353CC}">
              <c16:uniqueId val="{00000003-A086-48A9-809D-C484D8FD0AB2}"/>
            </c:ext>
          </c:extLst>
        </c:ser>
        <c:ser>
          <c:idx val="4"/>
          <c:order val="4"/>
          <c:tx>
            <c:strRef>
              <c:f>'Informe de resultats'!$B$137</c:f>
              <c:strCache>
                <c:ptCount val="1"/>
                <c:pt idx="0">
                  <c:v>Centres acadèmics privats</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resultats'!$C$137</c:f>
              <c:numCache>
                <c:formatCode>0%</c:formatCode>
                <c:ptCount val="1"/>
                <c:pt idx="0">
                  <c:v>0</c:v>
                </c:pt>
              </c:numCache>
            </c:numRef>
          </c:val>
          <c:extLst>
            <c:ext xmlns:c16="http://schemas.microsoft.com/office/drawing/2014/chart" uri="{C3380CC4-5D6E-409C-BE32-E72D297353CC}">
              <c16:uniqueId val="{00000000-99F6-4F70-9519-86A3985B7C96}"/>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sz="1400" b="0" i="0" u="none" strike="noStrike" kern="1200" spc="0" baseline="0">
                <a:solidFill>
                  <a:sysClr val="windowText" lastClr="000000">
                    <a:lumMod val="65000"/>
                    <a:lumOff val="35000"/>
                  </a:sysClr>
                </a:solidFill>
              </a:rPr>
              <a:t>Petjada de carboni Mobilitat (tCO</a:t>
            </a:r>
            <a:r>
              <a:rPr lang="ca-ES" sz="1400" b="0" i="0" u="none" strike="noStrike" kern="1200" spc="0" baseline="-25000">
                <a:solidFill>
                  <a:sysClr val="windowText" lastClr="000000">
                    <a:lumMod val="65000"/>
                    <a:lumOff val="35000"/>
                  </a:sysClr>
                </a:solidFill>
              </a:rPr>
              <a:t>2eq</a:t>
            </a:r>
            <a:r>
              <a:rPr lang="ca-ES" sz="1400" b="0" i="0" u="none" strike="noStrike" kern="1200" spc="0" baseline="0">
                <a:solidFill>
                  <a:sysClr val="windowText" lastClr="000000">
                    <a:lumMod val="65000"/>
                    <a:lumOff val="35000"/>
                  </a:sysClr>
                </a:solidFill>
              </a:rPr>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pieChart>
        <c:varyColors val="1"/>
        <c:ser>
          <c:idx val="0"/>
          <c:order val="0"/>
          <c:dPt>
            <c:idx val="0"/>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1-89E2-4B24-9801-17F6F5714AA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2-89E2-4B24-9801-17F6F5714AAB}"/>
              </c:ext>
            </c:extLst>
          </c:dPt>
          <c:dLbls>
            <c:dLbl>
              <c:idx val="0"/>
              <c:layout>
                <c:manualLayout>
                  <c:x val="-0.4039237895532623"/>
                  <c:y val="0.17152717925265537"/>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E2-4B24-9801-17F6F5714AAB}"/>
                </c:ext>
              </c:extLst>
            </c:dLbl>
            <c:dLbl>
              <c:idx val="1"/>
              <c:layout>
                <c:manualLayout>
                  <c:x val="-0.34435890278511355"/>
                  <c:y val="-0.25820478479479558"/>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9E2-4B24-9801-17F6F5714A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resultats'!$B$26:$B$27</c:f>
              <c:strCache>
                <c:ptCount val="2"/>
                <c:pt idx="0">
                  <c:v>Participants, organitzadors/es i ponents</c:v>
                </c:pt>
                <c:pt idx="1">
                  <c:v>Mercaderies*</c:v>
                </c:pt>
              </c:strCache>
            </c:strRef>
          </c:cat>
          <c:val>
            <c:numRef>
              <c:f>'Informe de resultats'!$C$26:$C$27</c:f>
              <c:numCache>
                <c:formatCode>0.00</c:formatCode>
                <c:ptCount val="2"/>
                <c:pt idx="0">
                  <c:v>0</c:v>
                </c:pt>
                <c:pt idx="1">
                  <c:v>0</c:v>
                </c:pt>
              </c:numCache>
            </c:numRef>
          </c:val>
          <c:extLst>
            <c:ext xmlns:c16="http://schemas.microsoft.com/office/drawing/2014/chart" uri="{C3380CC4-5D6E-409C-BE32-E72D297353CC}">
              <c16:uniqueId val="{00000000-89E2-4B24-9801-17F6F5714AA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ca-ES" sz="1600" baseline="0"/>
              <a:t>Participació a l'esdeveniment d'empreses d'inclusió social (nombre)</a:t>
            </a:r>
            <a:endParaRPr lang="ca-E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11161831283811999"/>
          <c:y val="0.21718229721530841"/>
          <c:w val="0.85938207407783773"/>
          <c:h val="0.47502040457257921"/>
        </c:manualLayout>
      </c:layout>
      <c:barChart>
        <c:barDir val="col"/>
        <c:grouping val="clustered"/>
        <c:varyColors val="0"/>
        <c:ser>
          <c:idx val="0"/>
          <c:order val="0"/>
          <c:tx>
            <c:strRef>
              <c:f>'Informe de resultats'!$B$140</c:f>
              <c:strCache>
                <c:ptCount val="1"/>
                <c:pt idx="0">
                  <c:v>Centres especialitzats de treball</c:v>
                </c:pt>
              </c:strCache>
            </c:strRef>
          </c:tx>
          <c:spPr>
            <a:solidFill>
              <a:schemeClr val="accent1"/>
            </a:solidFill>
            <a:ln w="19050">
              <a:solidFill>
                <a:schemeClr val="lt1"/>
              </a:solidFill>
            </a:ln>
            <a:effectLst/>
          </c:spPr>
          <c:invertIfNegative val="0"/>
          <c:dLbls>
            <c:dLbl>
              <c:idx val="0"/>
              <c:layout>
                <c:manualLayout>
                  <c:x val="2.6212319790300961E-3"/>
                  <c:y val="0.63893087700923634"/>
                </c:manualLayout>
              </c:layout>
              <c:dLblPos val="out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3BA1-4FEA-AD8A-E1DDB02E12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'Informe de resultats'!$C$140</c:f>
              <c:numCache>
                <c:formatCode>General</c:formatCode>
                <c:ptCount val="1"/>
                <c:pt idx="0">
                  <c:v>0</c:v>
                </c:pt>
              </c:numCache>
            </c:numRef>
          </c:val>
          <c:extLst>
            <c:ext xmlns:c16="http://schemas.microsoft.com/office/drawing/2014/chart" uri="{C3380CC4-5D6E-409C-BE32-E72D297353CC}">
              <c16:uniqueId val="{00000000-60C8-447B-B4C9-A0B51F2FFEC8}"/>
            </c:ext>
          </c:extLst>
        </c:ser>
        <c:ser>
          <c:idx val="1"/>
          <c:order val="1"/>
          <c:tx>
            <c:strRef>
              <c:f>'Informe de resultats'!$B$141</c:f>
              <c:strCache>
                <c:ptCount val="1"/>
                <c:pt idx="0">
                  <c:v>Centres d’inserció social</c:v>
                </c:pt>
              </c:strCache>
            </c:strRef>
          </c:tx>
          <c:spPr>
            <a:solidFill>
              <a:schemeClr val="accent2"/>
            </a:solidFill>
            <a:ln w="19050">
              <a:solidFill>
                <a:schemeClr val="lt1"/>
              </a:solidFill>
            </a:ln>
            <a:effectLst/>
          </c:spPr>
          <c:invertIfNegative val="0"/>
          <c:dLbls>
            <c:dLbl>
              <c:idx val="0"/>
              <c:layout>
                <c:manualLayout>
                  <c:x val="-2.6212319790302405E-3"/>
                  <c:y val="0.53728278293958509"/>
                </c:manualLayout>
              </c:layout>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3BA1-4FEA-AD8A-E1DDB02E12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'Informe de resultats'!$C$141</c:f>
              <c:numCache>
                <c:formatCode>General</c:formatCode>
                <c:ptCount val="1"/>
                <c:pt idx="0">
                  <c:v>0</c:v>
                </c:pt>
              </c:numCache>
            </c:numRef>
          </c:val>
          <c:extLst>
            <c:ext xmlns:c16="http://schemas.microsoft.com/office/drawing/2014/chart" uri="{C3380CC4-5D6E-409C-BE32-E72D297353CC}">
              <c16:uniqueId val="{00000001-60C8-447B-B4C9-A0B51F2FFEC8}"/>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ca-ES" sz="1600" baseline="0"/>
              <a:t>Temporalitat de les persones treballadores a les empreses involucrades en l'organització de l'esdeveniment (%)</a:t>
            </a:r>
            <a:endParaRPr lang="ca-E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10325944090633771"/>
          <c:y val="0.21212642526550382"/>
          <c:w val="0.85938207407783773"/>
          <c:h val="0.47502040457257921"/>
        </c:manualLayout>
      </c:layout>
      <c:barChart>
        <c:barDir val="col"/>
        <c:grouping val="clustered"/>
        <c:varyColors val="0"/>
        <c:ser>
          <c:idx val="0"/>
          <c:order val="0"/>
          <c:tx>
            <c:strRef>
              <c:f>'Informe de resultats'!$B$146</c:f>
              <c:strCache>
                <c:ptCount val="1"/>
                <c:pt idx="0">
                  <c:v>Empreses on tot el personal és fixe</c:v>
                </c:pt>
              </c:strCache>
            </c:strRef>
          </c:tx>
          <c:spPr>
            <a:solidFill>
              <a:schemeClr val="accent1"/>
            </a:solidFill>
            <a:ln w="19050">
              <a:solidFill>
                <a:schemeClr val="lt1"/>
              </a:solidFill>
            </a:ln>
            <a:effectLst/>
          </c:spPr>
          <c:invertIfNegative val="0"/>
          <c:dLbls>
            <c:dLbl>
              <c:idx val="0"/>
              <c:layout>
                <c:manualLayout>
                  <c:x val="-1.4098853062390185E-2"/>
                  <c:y val="0.37936905475004362"/>
                </c:manualLayout>
              </c:layout>
              <c:dLblPos val="outEnd"/>
              <c:showLegendKey val="0"/>
              <c:showVal val="1"/>
              <c:showCatName val="0"/>
              <c:showSerName val="1"/>
              <c:showPercent val="0"/>
              <c:showBubbleSize val="0"/>
              <c:extLst>
                <c:ext xmlns:c15="http://schemas.microsoft.com/office/drawing/2012/chart" uri="{CE6537A1-D6FC-4f65-9D91-7224C49458BB}">
                  <c15:layout>
                    <c:manualLayout>
                      <c:w val="0.10226542771943398"/>
                      <c:h val="0.15929928862187151"/>
                    </c:manualLayout>
                  </c15:layout>
                </c:ext>
                <c:ext xmlns:c16="http://schemas.microsoft.com/office/drawing/2014/chart" uri="{C3380CC4-5D6E-409C-BE32-E72D297353CC}">
                  <c16:uniqueId val="{00000000-76CB-4B30-B63E-6581E643FD8A}"/>
                </c:ext>
              </c:extLst>
            </c:dLbl>
            <c:spPr>
              <a:noFill/>
              <a:ln>
                <a:noFill/>
              </a:ln>
              <a:effectLst/>
            </c:spPr>
            <c:txPr>
              <a:bodyPr rot="0" spcFirstLastPara="1" vertOverflow="clip" horzOverflow="clip" vert="horz" wrap="square" lIns="38100" tIns="19050" rIns="38100" bIns="19050" anchor="t" anchorCtr="1">
                <a:no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'Informe de resultats'!$C$146</c:f>
              <c:numCache>
                <c:formatCode>0%</c:formatCode>
                <c:ptCount val="1"/>
                <c:pt idx="0">
                  <c:v>0</c:v>
                </c:pt>
              </c:numCache>
            </c:numRef>
          </c:val>
          <c:extLst>
            <c:ext xmlns:c16="http://schemas.microsoft.com/office/drawing/2014/chart" uri="{C3380CC4-5D6E-409C-BE32-E72D297353CC}">
              <c16:uniqueId val="{00000000-7742-43B1-BBC4-8BC06F6FF2AB}"/>
            </c:ext>
          </c:extLst>
        </c:ser>
        <c:ser>
          <c:idx val="1"/>
          <c:order val="1"/>
          <c:tx>
            <c:strRef>
              <c:f>'Informe de resultats'!$B$147</c:f>
              <c:strCache>
                <c:ptCount val="1"/>
                <c:pt idx="0">
                  <c:v>Empreses on 1-10% del personal és temporal</c:v>
                </c:pt>
              </c:strCache>
            </c:strRef>
          </c:tx>
          <c:spPr>
            <a:solidFill>
              <a:schemeClr val="accent2"/>
            </a:solidFill>
            <a:ln w="19050">
              <a:solidFill>
                <a:schemeClr val="lt1"/>
              </a:solidFill>
            </a:ln>
            <a:effectLst/>
          </c:spPr>
          <c:invertIfNegative val="0"/>
          <c:dLbls>
            <c:dLbl>
              <c:idx val="0"/>
              <c:layout>
                <c:manualLayout>
                  <c:x val="-1.1832774598488882E-2"/>
                  <c:y val="0.45072902532568881"/>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extLst>
                <c:ext xmlns:c15="http://schemas.microsoft.com/office/drawing/2012/chart" uri="{CE6537A1-D6FC-4f65-9D91-7224C49458BB}">
                  <c15:layout>
                    <c:manualLayout>
                      <c:w val="9.9682067145249173E-2"/>
                      <c:h val="0.22895042314057365"/>
                    </c:manualLayout>
                  </c15:layout>
                </c:ext>
                <c:ext xmlns:c16="http://schemas.microsoft.com/office/drawing/2014/chart" uri="{C3380CC4-5D6E-409C-BE32-E72D297353CC}">
                  <c16:uniqueId val="{00000001-76CB-4B30-B63E-6581E643FD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'Informe de resultats'!$C$147</c:f>
              <c:numCache>
                <c:formatCode>0%</c:formatCode>
                <c:ptCount val="1"/>
                <c:pt idx="0">
                  <c:v>0</c:v>
                </c:pt>
              </c:numCache>
            </c:numRef>
          </c:val>
          <c:extLst>
            <c:ext xmlns:c16="http://schemas.microsoft.com/office/drawing/2014/chart" uri="{C3380CC4-5D6E-409C-BE32-E72D297353CC}">
              <c16:uniqueId val="{00000001-7742-43B1-BBC4-8BC06F6FF2AB}"/>
            </c:ext>
          </c:extLst>
        </c:ser>
        <c:ser>
          <c:idx val="2"/>
          <c:order val="2"/>
          <c:tx>
            <c:strRef>
              <c:f>'Informe de resultats'!$B$148</c:f>
              <c:strCache>
                <c:ptCount val="1"/>
                <c:pt idx="0">
                  <c:v>Empreses on 11-20% del personal és temporal</c:v>
                </c:pt>
              </c:strCache>
            </c:strRef>
          </c:tx>
          <c:spPr>
            <a:solidFill>
              <a:schemeClr val="accent3"/>
            </a:solidFill>
            <a:ln w="19050">
              <a:solidFill>
                <a:schemeClr val="lt1"/>
              </a:solidFill>
            </a:ln>
            <a:effectLst/>
          </c:spPr>
          <c:invertIfNegative val="0"/>
          <c:dLbls>
            <c:dLbl>
              <c:idx val="0"/>
              <c:layout>
                <c:manualLayout>
                  <c:x val="-1.7562319692923087E-2"/>
                  <c:y val="0.53290614044031726"/>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extLst>
                <c:ext xmlns:c15="http://schemas.microsoft.com/office/drawing/2012/chart" uri="{CE6537A1-D6FC-4f65-9D91-7224C49458BB}">
                  <c15:layout>
                    <c:manualLayout>
                      <c:w val="9.9047557530537109E-2"/>
                      <c:h val="0.19408740460709495"/>
                    </c:manualLayout>
                  </c15:layout>
                </c:ext>
                <c:ext xmlns:c16="http://schemas.microsoft.com/office/drawing/2014/chart" uri="{C3380CC4-5D6E-409C-BE32-E72D297353CC}">
                  <c16:uniqueId val="{00000002-76CB-4B30-B63E-6581E643FD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'Informe de resultats'!$C$148</c:f>
              <c:numCache>
                <c:formatCode>0%</c:formatCode>
                <c:ptCount val="1"/>
                <c:pt idx="0">
                  <c:v>0</c:v>
                </c:pt>
              </c:numCache>
            </c:numRef>
          </c:val>
          <c:extLst>
            <c:ext xmlns:c16="http://schemas.microsoft.com/office/drawing/2014/chart" uri="{C3380CC4-5D6E-409C-BE32-E72D297353CC}">
              <c16:uniqueId val="{00000002-7742-43B1-BBC4-8BC06F6FF2AB}"/>
            </c:ext>
          </c:extLst>
        </c:ser>
        <c:ser>
          <c:idx val="3"/>
          <c:order val="3"/>
          <c:tx>
            <c:strRef>
              <c:f>'Informe de resultats'!$B$149</c:f>
              <c:strCache>
                <c:ptCount val="1"/>
                <c:pt idx="0">
                  <c:v>Empreses on 21-30% del personal és temporal</c:v>
                </c:pt>
              </c:strCache>
            </c:strRef>
          </c:tx>
          <c:spPr>
            <a:solidFill>
              <a:schemeClr val="accent4"/>
            </a:solidFill>
            <a:ln w="19050">
              <a:solidFill>
                <a:schemeClr val="lt1"/>
              </a:solidFill>
            </a:ln>
            <a:effectLst/>
          </c:spPr>
          <c:invertIfNegative val="0"/>
          <c:dLbls>
            <c:dLbl>
              <c:idx val="0"/>
              <c:layout>
                <c:manualLayout>
                  <c:x val="-1.8128846134630321E-2"/>
                  <c:y val="0.6399854116502873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extLst>
                <c:ext xmlns:c15="http://schemas.microsoft.com/office/drawing/2012/chart" uri="{CE6537A1-D6FC-4f65-9D91-7224C49458BB}">
                  <c15:layout>
                    <c:manualLayout>
                      <c:w val="0.10244671618078029"/>
                      <c:h val="0.31859818508380455"/>
                    </c:manualLayout>
                  </c15:layout>
                </c:ext>
                <c:ext xmlns:c16="http://schemas.microsoft.com/office/drawing/2014/chart" uri="{C3380CC4-5D6E-409C-BE32-E72D297353CC}">
                  <c16:uniqueId val="{00000003-76CB-4B30-B63E-6581E643FD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'Informe de resultats'!$C$149</c:f>
              <c:numCache>
                <c:formatCode>0%</c:formatCode>
                <c:ptCount val="1"/>
                <c:pt idx="0">
                  <c:v>0</c:v>
                </c:pt>
              </c:numCache>
            </c:numRef>
          </c:val>
          <c:extLst>
            <c:ext xmlns:c16="http://schemas.microsoft.com/office/drawing/2014/chart" uri="{C3380CC4-5D6E-409C-BE32-E72D297353CC}">
              <c16:uniqueId val="{00000003-7742-43B1-BBC4-8BC06F6FF2AB}"/>
            </c:ext>
          </c:extLst>
        </c:ser>
        <c:ser>
          <c:idx val="4"/>
          <c:order val="4"/>
          <c:tx>
            <c:strRef>
              <c:f>'Informe de resultats'!$B$150</c:f>
              <c:strCache>
                <c:ptCount val="1"/>
                <c:pt idx="0">
                  <c:v>Empreses on 31-40% del personal és temporal</c:v>
                </c:pt>
              </c:strCache>
            </c:strRef>
          </c:tx>
          <c:spPr>
            <a:solidFill>
              <a:schemeClr val="accent5"/>
            </a:solidFill>
            <a:ln w="19050">
              <a:solidFill>
                <a:schemeClr val="lt1"/>
              </a:solidFill>
            </a:ln>
            <a:effectLst/>
          </c:spPr>
          <c:invertIfNegative val="0"/>
          <c:dLbls>
            <c:dLbl>
              <c:idx val="0"/>
              <c:layout>
                <c:manualLayout>
                  <c:x val="-1.5862740367801467E-2"/>
                  <c:y val="0.6997505862791081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extLst>
                <c:ext xmlns:c15="http://schemas.microsoft.com/office/drawing/2012/chart" uri="{CE6537A1-D6FC-4f65-9D91-7224C49458BB}">
                  <c15:layout>
                    <c:manualLayout>
                      <c:w val="0.10018061041395149"/>
                      <c:h val="0.24887214801684718"/>
                    </c:manualLayout>
                  </c15:layout>
                </c:ext>
                <c:ext xmlns:c16="http://schemas.microsoft.com/office/drawing/2014/chart" uri="{C3380CC4-5D6E-409C-BE32-E72D297353CC}">
                  <c16:uniqueId val="{00000004-76CB-4B30-B63E-6581E643FD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'Informe de resultats'!$C$150</c:f>
              <c:numCache>
                <c:formatCode>0%</c:formatCode>
                <c:ptCount val="1"/>
                <c:pt idx="0">
                  <c:v>0</c:v>
                </c:pt>
              </c:numCache>
            </c:numRef>
          </c:val>
          <c:extLst>
            <c:ext xmlns:c16="http://schemas.microsoft.com/office/drawing/2014/chart" uri="{C3380CC4-5D6E-409C-BE32-E72D297353CC}">
              <c16:uniqueId val="{00000004-7742-43B1-BBC4-8BC06F6FF2AB}"/>
            </c:ext>
          </c:extLst>
        </c:ser>
        <c:ser>
          <c:idx val="5"/>
          <c:order val="5"/>
          <c:tx>
            <c:strRef>
              <c:f>'Informe de resultats'!$B$151</c:f>
              <c:strCache>
                <c:ptCount val="1"/>
                <c:pt idx="0">
                  <c:v>Empreses on 41-60% del personal és temporal</c:v>
                </c:pt>
              </c:strCache>
            </c:strRef>
          </c:tx>
          <c:spPr>
            <a:solidFill>
              <a:schemeClr val="accent6"/>
            </a:solidFill>
            <a:ln w="19050">
              <a:solidFill>
                <a:schemeClr val="lt1"/>
              </a:solidFill>
            </a:ln>
            <a:effectLst/>
          </c:spPr>
          <c:invertIfNegative val="0"/>
          <c:dLbls>
            <c:dLbl>
              <c:idx val="0"/>
              <c:layout>
                <c:manualLayout>
                  <c:x val="-1.3596634600972681E-2"/>
                  <c:y val="0.7022408018886421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extLst>
                <c:ext xmlns:c15="http://schemas.microsoft.com/office/drawing/2012/chart" uri="{CE6537A1-D6FC-4f65-9D91-7224C49458BB}">
                  <c15:layout>
                    <c:manualLayout>
                      <c:w val="0.10697892771443784"/>
                      <c:h val="0.2140091294833685"/>
                    </c:manualLayout>
                  </c15:layout>
                </c:ext>
                <c:ext xmlns:c16="http://schemas.microsoft.com/office/drawing/2014/chart" uri="{C3380CC4-5D6E-409C-BE32-E72D297353CC}">
                  <c16:uniqueId val="{00000005-76CB-4B30-B63E-6581E643FD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'Informe de resultats'!$C$151</c:f>
              <c:numCache>
                <c:formatCode>0%</c:formatCode>
                <c:ptCount val="1"/>
                <c:pt idx="0">
                  <c:v>0</c:v>
                </c:pt>
              </c:numCache>
            </c:numRef>
          </c:val>
          <c:extLst>
            <c:ext xmlns:c16="http://schemas.microsoft.com/office/drawing/2014/chart" uri="{C3380CC4-5D6E-409C-BE32-E72D297353CC}">
              <c16:uniqueId val="{00000005-7742-43B1-BBC4-8BC06F6FF2AB}"/>
            </c:ext>
          </c:extLst>
        </c:ser>
        <c:ser>
          <c:idx val="6"/>
          <c:order val="6"/>
          <c:tx>
            <c:strRef>
              <c:f>'Informe de resultats'!$B$152</c:f>
              <c:strCache>
                <c:ptCount val="1"/>
                <c:pt idx="0">
                  <c:v>Empreses on més del 60% del personal és temporal</c:v>
                </c:pt>
              </c:strCache>
            </c:strRef>
          </c:tx>
          <c:spPr>
            <a:solidFill>
              <a:schemeClr val="accent1">
                <a:lumMod val="60000"/>
              </a:schemeClr>
            </a:solidFill>
            <a:ln w="19050">
              <a:solidFill>
                <a:schemeClr val="lt1"/>
              </a:solidFill>
            </a:ln>
            <a:effectLst/>
          </c:spPr>
          <c:invertIfNegative val="0"/>
          <c:dLbls>
            <c:dLbl>
              <c:idx val="0"/>
              <c:layout>
                <c:manualLayout>
                  <c:x val="-6.7982726921051017E-3"/>
                  <c:y val="0.68978972384097126"/>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extLst>
                <c:ext xmlns:c15="http://schemas.microsoft.com/office/drawing/2012/chart" uri="{CE6537A1-D6FC-4f65-9D91-7224C49458BB}">
                  <c15:layout>
                    <c:manualLayout>
                      <c:w val="0.11225895415114889"/>
                      <c:h val="0.24887214801684718"/>
                    </c:manualLayout>
                  </c15:layout>
                </c:ext>
                <c:ext xmlns:c16="http://schemas.microsoft.com/office/drawing/2014/chart" uri="{C3380CC4-5D6E-409C-BE32-E72D297353CC}">
                  <c16:uniqueId val="{00000006-76CB-4B30-B63E-6581E643FD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'Informe de resultats'!$C$152</c:f>
              <c:numCache>
                <c:formatCode>0%</c:formatCode>
                <c:ptCount val="1"/>
                <c:pt idx="0">
                  <c:v>0</c:v>
                </c:pt>
              </c:numCache>
            </c:numRef>
          </c:val>
          <c:extLst>
            <c:ext xmlns:c16="http://schemas.microsoft.com/office/drawing/2014/chart" uri="{C3380CC4-5D6E-409C-BE32-E72D297353CC}">
              <c16:uniqueId val="{00000006-7742-43B1-BBC4-8BC06F6FF2AB}"/>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Empreses que duen a terme una auditoria retributiva (%)</a:t>
            </a:r>
          </a:p>
        </c:rich>
      </c:tx>
      <c:layout>
        <c:manualLayout>
          <c:xMode val="edge"/>
          <c:yMode val="edge"/>
          <c:x val="0.17048038148240532"/>
          <c:y val="7.5612791064592372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34283253271128022"/>
          <c:y val="0.3744193741713196"/>
          <c:w val="0.30221160898768501"/>
          <c:h val="0.50854932051101087"/>
        </c:manualLayout>
      </c:layout>
      <c:pieChart>
        <c:varyColors val="1"/>
        <c:ser>
          <c:idx val="0"/>
          <c:order val="0"/>
          <c:tx>
            <c:strRef>
              <c:f>'Informe de resultats'!$B$163:$B$164</c:f>
              <c:strCache>
                <c:ptCount val="2"/>
                <c:pt idx="0">
                  <c:v>Sí</c:v>
                </c:pt>
                <c:pt idx="1">
                  <c:v>No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1FA-494E-9973-E356C1D02E4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21FA-494E-9973-E356C1D02E4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1"/>
            <c:showVal val="0"/>
            <c:showCatName val="0"/>
            <c:showSerName val="1"/>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'Informe de resultats'!$C$163:$C$164</c:f>
              <c:numCache>
                <c:formatCode>0%</c:formatCode>
                <c:ptCount val="2"/>
                <c:pt idx="0">
                  <c:v>0</c:v>
                </c:pt>
                <c:pt idx="1">
                  <c:v>0</c:v>
                </c:pt>
              </c:numCache>
            </c:numRef>
          </c:val>
          <c:extLst>
            <c:ext xmlns:c16="http://schemas.microsoft.com/office/drawing/2014/chart" uri="{C3380CC4-5D6E-409C-BE32-E72D297353CC}">
              <c16:uniqueId val="{00000000-21FA-494E-9973-E356C1D02E4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ca-ES" sz="1600" baseline="0"/>
              <a:t>Ràtios salarials empreses involucrades en la realització de l'esdeveniment (%)</a:t>
            </a:r>
            <a:endParaRPr lang="ca-E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10325944090633771"/>
          <c:y val="0.21212642526550382"/>
          <c:w val="0.85938207407783773"/>
          <c:h val="0.47502040457257921"/>
        </c:manualLayout>
      </c:layout>
      <c:barChart>
        <c:barDir val="col"/>
        <c:grouping val="clustered"/>
        <c:varyColors val="0"/>
        <c:ser>
          <c:idx val="0"/>
          <c:order val="0"/>
          <c:tx>
            <c:strRef>
              <c:f>'Informe de resultats'!$B$155</c:f>
              <c:strCache>
                <c:ptCount val="1"/>
                <c:pt idx="0">
                  <c:v>Ràtio salarial d'1:1 a 1:6</c:v>
                </c:pt>
              </c:strCache>
            </c:strRef>
          </c:tx>
          <c:spPr>
            <a:solidFill>
              <a:schemeClr val="accent1"/>
            </a:solidFill>
            <a:ln w="19050">
              <a:solidFill>
                <a:schemeClr val="lt1"/>
              </a:solidFill>
            </a:ln>
            <a:effectLst/>
          </c:spPr>
          <c:invertIfNegative val="0"/>
          <c:dLbls>
            <c:dLbl>
              <c:idx val="0"/>
              <c:layout>
                <c:manualLayout>
                  <c:x val="-3.3922948607623227E-3"/>
                  <c:y val="0.62168282577489853"/>
                </c:manualLayout>
              </c:layout>
              <c:dLblPos val="out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7A7-4D1A-9062-216BEFAB88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'Informe de resultats'!$C$155</c:f>
              <c:numCache>
                <c:formatCode>0%</c:formatCode>
                <c:ptCount val="1"/>
                <c:pt idx="0">
                  <c:v>0</c:v>
                </c:pt>
              </c:numCache>
            </c:numRef>
          </c:val>
          <c:extLst>
            <c:ext xmlns:c16="http://schemas.microsoft.com/office/drawing/2014/chart" uri="{C3380CC4-5D6E-409C-BE32-E72D297353CC}">
              <c16:uniqueId val="{00000000-F292-484E-BA41-2239354062BF}"/>
            </c:ext>
          </c:extLst>
        </c:ser>
        <c:ser>
          <c:idx val="1"/>
          <c:order val="1"/>
          <c:tx>
            <c:strRef>
              <c:f>'Informe de resultats'!$B$156</c:f>
              <c:strCache>
                <c:ptCount val="1"/>
                <c:pt idx="0">
                  <c:v>Ràtio salarial d'1:7 a 1:14</c:v>
                </c:pt>
              </c:strCache>
            </c:strRef>
          </c:tx>
          <c:spPr>
            <a:solidFill>
              <a:schemeClr val="accent2"/>
            </a:solidFill>
            <a:ln w="19050">
              <a:solidFill>
                <a:schemeClr val="lt1"/>
              </a:solidFill>
            </a:ln>
            <a:effectLst/>
          </c:spPr>
          <c:invertIfNegative val="0"/>
          <c:dLbls>
            <c:dLbl>
              <c:idx val="0"/>
              <c:layout>
                <c:manualLayout>
                  <c:x val="-2.2615299071748816E-3"/>
                  <c:y val="0.47046267896478805"/>
                </c:manualLayout>
              </c:layout>
              <c:dLblPos val="out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7A7-4D1A-9062-216BEFAB88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'Informe de resultats'!$C$156</c:f>
              <c:numCache>
                <c:formatCode>0%</c:formatCode>
                <c:ptCount val="1"/>
                <c:pt idx="0">
                  <c:v>0</c:v>
                </c:pt>
              </c:numCache>
            </c:numRef>
          </c:val>
          <c:extLst>
            <c:ext xmlns:c16="http://schemas.microsoft.com/office/drawing/2014/chart" uri="{C3380CC4-5D6E-409C-BE32-E72D297353CC}">
              <c16:uniqueId val="{00000001-F292-484E-BA41-2239354062BF}"/>
            </c:ext>
          </c:extLst>
        </c:ser>
        <c:ser>
          <c:idx val="2"/>
          <c:order val="2"/>
          <c:tx>
            <c:strRef>
              <c:f>'Informe de resultats'!$B$157</c:f>
              <c:strCache>
                <c:ptCount val="1"/>
                <c:pt idx="0">
                  <c:v>Ràtio salarial d'1:15 a 1:20</c:v>
                </c:pt>
              </c:strCache>
            </c:strRef>
          </c:tx>
          <c:spPr>
            <a:solidFill>
              <a:schemeClr val="accent3"/>
            </a:solidFill>
            <a:ln w="19050">
              <a:solidFill>
                <a:schemeClr val="lt1"/>
              </a:solidFill>
            </a:ln>
            <a:effectLst/>
          </c:spPr>
          <c:invertIfNegative val="0"/>
          <c:dLbls>
            <c:dLbl>
              <c:idx val="0"/>
              <c:layout>
                <c:manualLayout>
                  <c:x val="-2.2615299071748816E-3"/>
                  <c:y val="0.3024402936202209"/>
                </c:manualLayout>
              </c:layout>
              <c:dLblPos val="out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7A7-4D1A-9062-216BEFAB88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'Informe de resultats'!$C$157</c:f>
              <c:numCache>
                <c:formatCode>0%</c:formatCode>
                <c:ptCount val="1"/>
                <c:pt idx="0">
                  <c:v>0</c:v>
                </c:pt>
              </c:numCache>
            </c:numRef>
          </c:val>
          <c:extLst>
            <c:ext xmlns:c16="http://schemas.microsoft.com/office/drawing/2014/chart" uri="{C3380CC4-5D6E-409C-BE32-E72D297353CC}">
              <c16:uniqueId val="{00000002-F292-484E-BA41-2239354062BF}"/>
            </c:ext>
          </c:extLst>
        </c:ser>
        <c:ser>
          <c:idx val="3"/>
          <c:order val="3"/>
          <c:tx>
            <c:strRef>
              <c:f>'Informe de resultats'!$B$158</c:f>
              <c:strCache>
                <c:ptCount val="1"/>
                <c:pt idx="0">
                  <c:v>Ràtio salarial d'1:21 a 1:29</c:v>
                </c:pt>
              </c:strCache>
            </c:strRef>
          </c:tx>
          <c:spPr>
            <a:solidFill>
              <a:schemeClr val="accent4"/>
            </a:solidFill>
            <a:ln w="19050">
              <a:solidFill>
                <a:schemeClr val="lt1"/>
              </a:solidFill>
            </a:ln>
            <a:effectLst/>
          </c:spPr>
          <c:invertIfNegative val="0"/>
          <c:dLbls>
            <c:dLbl>
              <c:idx val="0"/>
              <c:layout>
                <c:manualLayout>
                  <c:x val="-3.3922948607623227E-3"/>
                  <c:y val="0.31924253215467763"/>
                </c:manualLayout>
              </c:layout>
              <c:dLblPos val="out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7A7-4D1A-9062-216BEFAB88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'Informe de resultats'!$C$158</c:f>
              <c:numCache>
                <c:formatCode>0%</c:formatCode>
                <c:ptCount val="1"/>
                <c:pt idx="0">
                  <c:v>0</c:v>
                </c:pt>
              </c:numCache>
            </c:numRef>
          </c:val>
          <c:extLst>
            <c:ext xmlns:c16="http://schemas.microsoft.com/office/drawing/2014/chart" uri="{C3380CC4-5D6E-409C-BE32-E72D297353CC}">
              <c16:uniqueId val="{00000003-F292-484E-BA41-2239354062BF}"/>
            </c:ext>
          </c:extLst>
        </c:ser>
        <c:ser>
          <c:idx val="4"/>
          <c:order val="4"/>
          <c:tx>
            <c:strRef>
              <c:f>'Informe de resultats'!$B$159</c:f>
              <c:strCache>
                <c:ptCount val="1"/>
                <c:pt idx="0">
                  <c:v>Ràtio salarial de 30 o més</c:v>
                </c:pt>
              </c:strCache>
            </c:strRef>
          </c:tx>
          <c:spPr>
            <a:solidFill>
              <a:schemeClr val="accent5"/>
            </a:solidFill>
            <a:ln w="19050">
              <a:solidFill>
                <a:schemeClr val="lt1"/>
              </a:solidFill>
            </a:ln>
            <a:effectLst/>
          </c:spPr>
          <c:invertIfNegative val="0"/>
          <c:dLbls>
            <c:dLbl>
              <c:idx val="0"/>
              <c:layout>
                <c:manualLayout>
                  <c:x val="0"/>
                  <c:y val="0.31924253215467763"/>
                </c:manualLayout>
              </c:layout>
              <c:dLblPos val="out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7A7-4D1A-9062-216BEFAB88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'Informe de resultats'!$C$159</c:f>
              <c:numCache>
                <c:formatCode>0%</c:formatCode>
                <c:ptCount val="1"/>
                <c:pt idx="0">
                  <c:v>0</c:v>
                </c:pt>
              </c:numCache>
            </c:numRef>
          </c:val>
          <c:extLst>
            <c:ext xmlns:c16="http://schemas.microsoft.com/office/drawing/2014/chart" uri="{C3380CC4-5D6E-409C-BE32-E72D297353CC}">
              <c16:uniqueId val="{00000004-F292-484E-BA41-2239354062BF}"/>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ca-ES" sz="1600" baseline="0"/>
              <a:t>Producció del marxandatge que s'ofereix (%)</a:t>
            </a:r>
            <a:endParaRPr lang="ca-ES" sz="1600"/>
          </a:p>
        </c:rich>
      </c:tx>
      <c:layout>
        <c:manualLayout>
          <c:xMode val="edge"/>
          <c:yMode val="edge"/>
          <c:x val="0.26620707835170043"/>
          <c:y val="5.917259996827591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32372246991074355"/>
          <c:y val="0.22878459848766192"/>
          <c:w val="0.28983905599848392"/>
          <c:h val="0.53322314098562729"/>
        </c:manualLayout>
      </c:layout>
      <c:pieChart>
        <c:varyColors val="1"/>
        <c:ser>
          <c:idx val="0"/>
          <c:order val="0"/>
          <c:dPt>
            <c:idx val="0"/>
            <c:bubble3D val="0"/>
            <c:spPr>
              <a:solidFill>
                <a:srgbClr val="C00000">
                  <a:alpha val="62000"/>
                </a:srgbClr>
              </a:solidFill>
              <a:ln w="19050">
                <a:solidFill>
                  <a:schemeClr val="lt1"/>
                </a:solidFill>
              </a:ln>
              <a:effectLst/>
            </c:spPr>
            <c:extLst>
              <c:ext xmlns:c16="http://schemas.microsoft.com/office/drawing/2014/chart" uri="{C3380CC4-5D6E-409C-BE32-E72D297353CC}">
                <c16:uniqueId val="{00000001-6DE8-425C-9129-BB4D282CE052}"/>
              </c:ext>
            </c:extLst>
          </c:dPt>
          <c:dPt>
            <c:idx val="1"/>
            <c:bubble3D val="0"/>
            <c:spPr>
              <a:solidFill>
                <a:srgbClr val="FFC000">
                  <a:alpha val="62000"/>
                </a:srgbClr>
              </a:solidFill>
              <a:ln w="19050">
                <a:solidFill>
                  <a:schemeClr val="lt1"/>
                </a:solidFill>
              </a:ln>
              <a:effectLst/>
            </c:spPr>
            <c:extLst>
              <c:ext xmlns:c16="http://schemas.microsoft.com/office/drawing/2014/chart" uri="{C3380CC4-5D6E-409C-BE32-E72D297353CC}">
                <c16:uniqueId val="{00000003-6DE8-425C-9129-BB4D282CE0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resultats'!$B$127:$B$128</c:f>
              <c:strCache>
                <c:ptCount val="2"/>
                <c:pt idx="0">
                  <c:v>Produït a Catalunya</c:v>
                </c:pt>
                <c:pt idx="1">
                  <c:v>Produït fora de Catalunya</c:v>
                </c:pt>
              </c:strCache>
            </c:strRef>
          </c:cat>
          <c:val>
            <c:numRef>
              <c:f>'Informe de resultats'!$C$127:$C$128</c:f>
              <c:numCache>
                <c:formatCode>0%</c:formatCode>
                <c:ptCount val="2"/>
                <c:pt idx="0">
                  <c:v>0</c:v>
                </c:pt>
                <c:pt idx="1">
                  <c:v>0</c:v>
                </c:pt>
              </c:numCache>
            </c:numRef>
          </c:val>
          <c:extLst>
            <c:ext xmlns:c16="http://schemas.microsoft.com/office/drawing/2014/chart" uri="{C3380CC4-5D6E-409C-BE32-E72D297353CC}">
              <c16:uniqueId val="{00000004-6DE8-425C-9129-BB4D282CE052}"/>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ca-ES" sz="1400" b="0" i="0" u="none" strike="noStrike" kern="1200" spc="0" baseline="0">
                <a:solidFill>
                  <a:sysClr val="windowText" lastClr="000000">
                    <a:lumMod val="65000"/>
                    <a:lumOff val="35000"/>
                  </a:sysClr>
                </a:solidFill>
              </a:rPr>
              <a:t>Petjada de carboni excloent mobilitat (tCO</a:t>
            </a:r>
            <a:r>
              <a:rPr lang="ca-ES" sz="1400" b="0" i="0" u="none" strike="noStrike" kern="1200" spc="0" baseline="-25000">
                <a:solidFill>
                  <a:sysClr val="windowText" lastClr="000000">
                    <a:lumMod val="65000"/>
                    <a:lumOff val="35000"/>
                  </a:sysClr>
                </a:solidFill>
              </a:rPr>
              <a:t>2eq</a:t>
            </a:r>
            <a:r>
              <a:rPr lang="ca-ES" sz="1400" b="0" i="0" u="none" strike="noStrike" kern="1200" spc="0" baseline="0">
                <a:solidFill>
                  <a:sysClr val="windowText" lastClr="000000">
                    <a:lumMod val="65000"/>
                    <a:lumOff val="35000"/>
                  </a:sysClr>
                </a:solidFill>
              </a:rPr>
              <a:t>)</a:t>
            </a:r>
          </a:p>
        </c:rich>
      </c:tx>
      <c:layout>
        <c:manualLayout>
          <c:xMode val="edge"/>
          <c:yMode val="edge"/>
          <c:x val="0.19544700164867226"/>
          <c:y val="6.371109609840605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ca-ES"/>
        </a:p>
      </c:txPr>
    </c:title>
    <c:autoTitleDeleted val="0"/>
    <c:plotArea>
      <c:layout>
        <c:manualLayout>
          <c:layoutTarget val="inner"/>
          <c:xMode val="edge"/>
          <c:yMode val="edge"/>
          <c:x val="0.34934828485309311"/>
          <c:y val="0.16689929466117492"/>
          <c:w val="0.27008015298397881"/>
          <c:h val="0.60867320442837736"/>
        </c:manualLayout>
      </c:layout>
      <c:pieChart>
        <c:varyColors val="1"/>
        <c:ser>
          <c:idx val="0"/>
          <c:order val="0"/>
          <c:dPt>
            <c:idx val="0"/>
            <c:bubble3D val="0"/>
            <c:spPr>
              <a:solidFill>
                <a:srgbClr val="FFFF00"/>
              </a:solidFill>
              <a:ln w="19050">
                <a:solidFill>
                  <a:schemeClr val="lt1"/>
                </a:solidFill>
              </a:ln>
              <a:effectLst/>
            </c:spPr>
            <c:extLst>
              <c:ext xmlns:c16="http://schemas.microsoft.com/office/drawing/2014/chart" uri="{C3380CC4-5D6E-409C-BE32-E72D297353CC}">
                <c16:uniqueId val="{00000006-A36C-45D6-92CF-DF13638DEF53}"/>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5-A36C-45D6-92CF-DF13638DEF5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A36C-45D6-92CF-DF13638DEF53}"/>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EC56-49F9-B7CD-3F929473C5F9}"/>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2-A36C-45D6-92CF-DF13638DEF53}"/>
              </c:ext>
            </c:extLst>
          </c:dPt>
          <c:dPt>
            <c:idx val="5"/>
            <c:bubble3D val="0"/>
            <c:spPr>
              <a:solidFill>
                <a:srgbClr val="B37511"/>
              </a:solidFill>
              <a:ln w="19050">
                <a:solidFill>
                  <a:schemeClr val="lt1"/>
                </a:solidFill>
              </a:ln>
              <a:effectLst/>
            </c:spPr>
            <c:extLst>
              <c:ext xmlns:c16="http://schemas.microsoft.com/office/drawing/2014/chart" uri="{C3380CC4-5D6E-409C-BE32-E72D297353CC}">
                <c16:uniqueId val="{00000007-A36C-45D6-92CF-DF13638DEF53}"/>
              </c:ext>
            </c:extLst>
          </c:dPt>
          <c:dPt>
            <c:idx val="6"/>
            <c:bubble3D val="0"/>
            <c:spPr>
              <a:solidFill>
                <a:schemeClr val="tx2"/>
              </a:solidFill>
              <a:ln w="19050">
                <a:solidFill>
                  <a:schemeClr val="lt1"/>
                </a:solidFill>
              </a:ln>
              <a:effectLst/>
            </c:spPr>
            <c:extLst>
              <c:ext xmlns:c16="http://schemas.microsoft.com/office/drawing/2014/chart" uri="{C3380CC4-5D6E-409C-BE32-E72D297353CC}">
                <c16:uniqueId val="{00000001-A36C-45D6-92CF-DF13638DEF5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C56-49F9-B7CD-3F929473C5F9}"/>
              </c:ext>
            </c:extLst>
          </c:dPt>
          <c:dPt>
            <c:idx val="8"/>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1-EC56-49F9-B7CD-3F929473C5F9}"/>
              </c:ext>
            </c:extLst>
          </c:dPt>
          <c:dLbls>
            <c:dLbl>
              <c:idx val="0"/>
              <c:layout>
                <c:manualLayout>
                  <c:x val="-0.38988203039976271"/>
                  <c:y val="8.4188004497970051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36C-45D6-92CF-DF13638DEF53}"/>
                </c:ext>
              </c:extLst>
            </c:dLbl>
            <c:dLbl>
              <c:idx val="1"/>
              <c:layout>
                <c:manualLayout>
                  <c:x val="0.35856660118243627"/>
                  <c:y val="0.1122724441924309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36C-45D6-92CF-DF13638DEF53}"/>
                </c:ext>
              </c:extLst>
            </c:dLbl>
            <c:dLbl>
              <c:idx val="8"/>
              <c:layout>
                <c:manualLayout>
                  <c:x val="0.26202273679593668"/>
                  <c:y val="0.21313869955786841"/>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EC56-49F9-B7CD-3F929473C5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('Informe de resultats'!$B$25:$B$27,'Informe de resultats'!$B$29:$B$33,'Informe de resultats'!$B$35:$B$40)</c15:sqref>
                  </c15:fullRef>
                </c:ext>
              </c:extLst>
              <c:f>('Informe de resultats'!$B$30:$B$33,'Informe de resultats'!$B$36:$B$40)</c:f>
              <c:strCache>
                <c:ptCount val="9"/>
                <c:pt idx="0">
                  <c:v>Electricitat</c:v>
                </c:pt>
                <c:pt idx="1">
                  <c:v>Combustibles (gas i/o gasoil)</c:v>
                </c:pt>
                <c:pt idx="3">
                  <c:v>Allotjament</c:v>
                </c:pt>
                <c:pt idx="4">
                  <c:v>Materials</c:v>
                </c:pt>
                <c:pt idx="5">
                  <c:v>Residus</c:v>
                </c:pt>
                <c:pt idx="6">
                  <c:v>Aigua</c:v>
                </c:pt>
                <c:pt idx="8">
                  <c:v>Alimentació</c:v>
                </c:pt>
              </c:strCache>
            </c:strRef>
          </c:cat>
          <c:val>
            <c:numRef>
              <c:extLst>
                <c:ext xmlns:c15="http://schemas.microsoft.com/office/drawing/2012/chart" uri="{02D57815-91ED-43cb-92C2-25804820EDAC}">
                  <c15:fullRef>
                    <c15:sqref>('Informe de resultats'!$C$25:$C$27,'Informe de resultats'!$C$29:$C$33,'Informe de resultats'!$C$35:$C$40)</c15:sqref>
                  </c15:fullRef>
                </c:ext>
              </c:extLst>
              <c:f>('Informe de resultats'!$C$30:$C$33,'Informe de resultats'!$C$36:$C$40)</c:f>
              <c:numCache>
                <c:formatCode>0.00</c:formatCode>
                <c:ptCount val="9"/>
                <c:pt idx="0">
                  <c:v>0</c:v>
                </c:pt>
                <c:pt idx="1">
                  <c:v>0</c:v>
                </c:pt>
                <c:pt idx="3">
                  <c:v>0</c:v>
                </c:pt>
                <c:pt idx="4">
                  <c:v>0</c:v>
                </c:pt>
                <c:pt idx="5">
                  <c:v>0</c:v>
                </c:pt>
                <c:pt idx="6">
                  <c:v>0</c:v>
                </c:pt>
                <c:pt idx="8">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A36C-45D6-92CF-DF13638DEF5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a:t>Total</a:t>
            </a:r>
            <a:r>
              <a:rPr lang="ca-ES" baseline="0"/>
              <a:t> p</a:t>
            </a:r>
            <a:r>
              <a:rPr lang="ca-ES"/>
              <a:t>ersonal que ha treballat a l'esdeveniment segons gènere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7.4984605292516923E-2"/>
          <c:y val="0.30559176637392005"/>
          <c:w val="0.89788653144180874"/>
          <c:h val="0.53328845231902244"/>
        </c:manualLayout>
      </c:layout>
      <c:barChart>
        <c:barDir val="col"/>
        <c:grouping val="clustered"/>
        <c:varyColors val="0"/>
        <c:ser>
          <c:idx val="0"/>
          <c:order val="0"/>
          <c:tx>
            <c:strRef>
              <c:f>'Informe de resultats'!$B$49</c:f>
              <c:strCache>
                <c:ptCount val="1"/>
                <c:pt idx="0">
                  <c:v>Dones</c:v>
                </c:pt>
              </c:strCache>
            </c:strRef>
          </c:tx>
          <c:spPr>
            <a:solidFill>
              <a:schemeClr val="accent5">
                <a:lumMod val="60000"/>
                <a:lumOff val="40000"/>
              </a:schemeClr>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1BBA-434B-885D-A8F1FB1E1F0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resultats'!$C$49</c:f>
              <c:numCache>
                <c:formatCode>0%</c:formatCode>
                <c:ptCount val="1"/>
                <c:pt idx="0">
                  <c:v>0</c:v>
                </c:pt>
              </c:numCache>
            </c:numRef>
          </c:val>
          <c:extLst>
            <c:ext xmlns:c16="http://schemas.microsoft.com/office/drawing/2014/chart" uri="{C3380CC4-5D6E-409C-BE32-E72D297353CC}">
              <c16:uniqueId val="{00000000-3BCE-487F-96D7-152806B4E365}"/>
            </c:ext>
          </c:extLst>
        </c:ser>
        <c:ser>
          <c:idx val="1"/>
          <c:order val="1"/>
          <c:tx>
            <c:strRef>
              <c:f>'Informe de resultats'!$B$50</c:f>
              <c:strCache>
                <c:ptCount val="1"/>
                <c:pt idx="0">
                  <c:v>Homes</c:v>
                </c:pt>
              </c:strCache>
            </c:strRef>
          </c:tx>
          <c:spPr>
            <a:solidFill>
              <a:schemeClr val="accent6">
                <a:lumMod val="60000"/>
                <a:lumOff val="4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resultats'!$C$50</c:f>
              <c:numCache>
                <c:formatCode>0%</c:formatCode>
                <c:ptCount val="1"/>
                <c:pt idx="0">
                  <c:v>0</c:v>
                </c:pt>
              </c:numCache>
            </c:numRef>
          </c:val>
          <c:extLst>
            <c:ext xmlns:c16="http://schemas.microsoft.com/office/drawing/2014/chart" uri="{C3380CC4-5D6E-409C-BE32-E72D297353CC}">
              <c16:uniqueId val="{0000000A-3BCE-487F-96D7-152806B4E365}"/>
            </c:ext>
          </c:extLst>
        </c:ser>
        <c:ser>
          <c:idx val="2"/>
          <c:order val="2"/>
          <c:tx>
            <c:strRef>
              <c:f>'Informe de resultats'!$B$51</c:f>
              <c:strCache>
                <c:ptCount val="1"/>
                <c:pt idx="0">
                  <c:v>Persones no binàries</c:v>
                </c:pt>
              </c:strCache>
            </c:strRef>
          </c:tx>
          <c:spPr>
            <a:solidFill>
              <a:schemeClr val="accent4">
                <a:lumMod val="60000"/>
                <a:lumOff val="4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resultats'!$C$51</c:f>
              <c:numCache>
                <c:formatCode>0%</c:formatCode>
                <c:ptCount val="1"/>
                <c:pt idx="0">
                  <c:v>0</c:v>
                </c:pt>
              </c:numCache>
            </c:numRef>
          </c:val>
          <c:extLst>
            <c:ext xmlns:c16="http://schemas.microsoft.com/office/drawing/2014/chart" uri="{C3380CC4-5D6E-409C-BE32-E72D297353CC}">
              <c16:uniqueId val="{0000000B-3BCE-487F-96D7-152806B4E365}"/>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a:t>Personal contractat només</a:t>
            </a:r>
            <a:r>
              <a:rPr lang="ca-ES" baseline="0"/>
              <a:t> per l'esdeveniment </a:t>
            </a:r>
            <a:r>
              <a:rPr lang="ca-ES"/>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7.5710685112959017E-2"/>
          <c:y val="0.25842767295597485"/>
          <c:w val="0.90326127750386342"/>
          <c:h val="0.55367850245134453"/>
        </c:manualLayout>
      </c:layout>
      <c:barChart>
        <c:barDir val="col"/>
        <c:grouping val="clustered"/>
        <c:varyColors val="0"/>
        <c:ser>
          <c:idx val="0"/>
          <c:order val="0"/>
          <c:tx>
            <c:strRef>
              <c:f>'Informe de resultats'!$B$69</c:f>
              <c:strCache>
                <c:ptCount val="1"/>
                <c:pt idx="0">
                  <c:v>Dones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resultats'!$C$69</c:f>
              <c:numCache>
                <c:formatCode>0%</c:formatCode>
                <c:ptCount val="1"/>
                <c:pt idx="0">
                  <c:v>0</c:v>
                </c:pt>
              </c:numCache>
            </c:numRef>
          </c:val>
          <c:extLst>
            <c:ext xmlns:c16="http://schemas.microsoft.com/office/drawing/2014/chart" uri="{C3380CC4-5D6E-409C-BE32-E72D297353CC}">
              <c16:uniqueId val="{00000002-1803-4444-BD39-70FC340BB85D}"/>
            </c:ext>
          </c:extLst>
        </c:ser>
        <c:ser>
          <c:idx val="1"/>
          <c:order val="1"/>
          <c:tx>
            <c:strRef>
              <c:f>'Informe de resultats'!$B$70</c:f>
              <c:strCache>
                <c:ptCount val="1"/>
                <c:pt idx="0">
                  <c:v>Homes</c:v>
                </c:pt>
              </c:strCache>
            </c:strRef>
          </c:tx>
          <c:spPr>
            <a:solidFill>
              <a:schemeClr val="accent6">
                <a:lumMod val="60000"/>
                <a:lumOff val="4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resultats'!$C$70</c:f>
              <c:numCache>
                <c:formatCode>0%</c:formatCode>
                <c:ptCount val="1"/>
                <c:pt idx="0">
                  <c:v>0</c:v>
                </c:pt>
              </c:numCache>
            </c:numRef>
          </c:val>
          <c:extLst>
            <c:ext xmlns:c16="http://schemas.microsoft.com/office/drawing/2014/chart" uri="{C3380CC4-5D6E-409C-BE32-E72D297353CC}">
              <c16:uniqueId val="{00000003-1803-4444-BD39-70FC340BB85D}"/>
            </c:ext>
          </c:extLst>
        </c:ser>
        <c:ser>
          <c:idx val="2"/>
          <c:order val="2"/>
          <c:tx>
            <c:strRef>
              <c:f>'Informe de resultats'!$B$71</c:f>
              <c:strCache>
                <c:ptCount val="1"/>
                <c:pt idx="0">
                  <c:v>Persones no binàries</c:v>
                </c:pt>
              </c:strCache>
            </c:strRef>
          </c:tx>
          <c:spPr>
            <a:solidFill>
              <a:schemeClr val="accent4">
                <a:lumMod val="60000"/>
                <a:lumOff val="4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resultats'!$C$71</c:f>
              <c:numCache>
                <c:formatCode>0%</c:formatCode>
                <c:ptCount val="1"/>
                <c:pt idx="0">
                  <c:v>0</c:v>
                </c:pt>
              </c:numCache>
            </c:numRef>
          </c:val>
          <c:extLst>
            <c:ext xmlns:c16="http://schemas.microsoft.com/office/drawing/2014/chart" uri="{C3380CC4-5D6E-409C-BE32-E72D297353CC}">
              <c16:uniqueId val="{00000004-1803-4444-BD39-70FC340BB85D}"/>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a:t>Total personal</a:t>
            </a:r>
            <a:r>
              <a:rPr lang="ca-ES" baseline="0"/>
              <a:t> segons càrrec (%)</a:t>
            </a:r>
            <a:endParaRPr lang="ca-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7.5710685112959017E-2"/>
          <c:y val="0.25842767295597485"/>
          <c:w val="0.90326127750386342"/>
          <c:h val="0.55367850245134453"/>
        </c:manualLayout>
      </c:layout>
      <c:barChart>
        <c:barDir val="col"/>
        <c:grouping val="clustered"/>
        <c:varyColors val="0"/>
        <c:ser>
          <c:idx val="0"/>
          <c:order val="0"/>
          <c:tx>
            <c:strRef>
              <c:f>'Informe de resultats'!$B$74</c:f>
              <c:strCache>
                <c:ptCount val="1"/>
                <c:pt idx="0">
                  <c:v>Directives</c:v>
                </c:pt>
              </c:strCache>
            </c:strRef>
          </c:tx>
          <c:spPr>
            <a:solidFill>
              <a:schemeClr val="accent1"/>
            </a:solidFill>
            <a:ln w="19050">
              <a:solidFill>
                <a:schemeClr val="lt1"/>
              </a:solidFill>
            </a:ln>
            <a:effectLst/>
          </c:spPr>
          <c:invertIfNegative val="0"/>
          <c:dPt>
            <c:idx val="0"/>
            <c:invertIfNegative val="0"/>
            <c:bubble3D val="0"/>
            <c:spPr>
              <a:solidFill>
                <a:schemeClr val="bg2">
                  <a:lumMod val="50000"/>
                </a:schemeClr>
              </a:solidFill>
              <a:ln w="19050">
                <a:solidFill>
                  <a:schemeClr val="lt1"/>
                </a:solidFill>
              </a:ln>
              <a:effectLst/>
            </c:spPr>
            <c:extLst>
              <c:ext xmlns:c16="http://schemas.microsoft.com/office/drawing/2014/chart" uri="{C3380CC4-5D6E-409C-BE32-E72D297353CC}">
                <c16:uniqueId val="{00000003-8E05-4B73-90D5-40B795373F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resultats'!$C$74</c:f>
              <c:numCache>
                <c:formatCode>0%</c:formatCode>
                <c:ptCount val="1"/>
                <c:pt idx="0">
                  <c:v>0</c:v>
                </c:pt>
              </c:numCache>
            </c:numRef>
          </c:val>
          <c:extLst>
            <c:ext xmlns:c16="http://schemas.microsoft.com/office/drawing/2014/chart" uri="{C3380CC4-5D6E-409C-BE32-E72D297353CC}">
              <c16:uniqueId val="{00000000-8E05-4B73-90D5-40B795373F23}"/>
            </c:ext>
          </c:extLst>
        </c:ser>
        <c:ser>
          <c:idx val="1"/>
          <c:order val="1"/>
          <c:tx>
            <c:strRef>
              <c:f>'Informe de resultats'!$B$75</c:f>
              <c:strCache>
                <c:ptCount val="1"/>
                <c:pt idx="0">
                  <c:v>Tècniques</c:v>
                </c:pt>
              </c:strCache>
            </c:strRef>
          </c:tx>
          <c:spPr>
            <a:solidFill>
              <a:schemeClr val="tx2">
                <a:lumMod val="60000"/>
                <a:lumOff val="4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resultats'!$C$75</c:f>
              <c:numCache>
                <c:formatCode>0%</c:formatCode>
                <c:ptCount val="1"/>
                <c:pt idx="0">
                  <c:v>0</c:v>
                </c:pt>
              </c:numCache>
            </c:numRef>
          </c:val>
          <c:extLst>
            <c:ext xmlns:c16="http://schemas.microsoft.com/office/drawing/2014/chart" uri="{C3380CC4-5D6E-409C-BE32-E72D297353CC}">
              <c16:uniqueId val="{00000001-8E05-4B73-90D5-40B795373F23}"/>
            </c:ext>
          </c:extLst>
        </c:ser>
        <c:ser>
          <c:idx val="2"/>
          <c:order val="2"/>
          <c:tx>
            <c:strRef>
              <c:f>'Informe de resultats'!$B$76</c:f>
              <c:strCache>
                <c:ptCount val="1"/>
                <c:pt idx="0">
                  <c:v>De servei</c:v>
                </c:pt>
              </c:strCache>
            </c:strRef>
          </c:tx>
          <c:spPr>
            <a:solidFill>
              <a:schemeClr val="tx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de resultats'!$C$76</c:f>
              <c:numCache>
                <c:formatCode>0%</c:formatCode>
                <c:ptCount val="1"/>
                <c:pt idx="0">
                  <c:v>0</c:v>
                </c:pt>
              </c:numCache>
            </c:numRef>
          </c:val>
          <c:extLst>
            <c:ext xmlns:c16="http://schemas.microsoft.com/office/drawing/2014/chart" uri="{C3380CC4-5D6E-409C-BE32-E72D297353CC}">
              <c16:uniqueId val="{00000002-8E05-4B73-90D5-40B795373F23}"/>
            </c:ext>
          </c:extLst>
        </c:ser>
        <c:dLbls>
          <c:dLblPos val="outEnd"/>
          <c:showLegendKey val="0"/>
          <c:showVal val="1"/>
          <c:showCatName val="0"/>
          <c:showSerName val="0"/>
          <c:showPercent val="0"/>
          <c:showBubbleSize val="0"/>
        </c:dLbls>
        <c:gapWidth val="150"/>
        <c:axId val="547908328"/>
        <c:axId val="547908656"/>
      </c:barChart>
      <c:catAx>
        <c:axId val="547908328"/>
        <c:scaling>
          <c:orientation val="minMax"/>
        </c:scaling>
        <c:delete val="1"/>
        <c:axPos val="b"/>
        <c:numFmt formatCode="General" sourceLinked="1"/>
        <c:majorTickMark val="out"/>
        <c:minorTickMark val="none"/>
        <c:tickLblPos val="nextTo"/>
        <c:crossAx val="547908656"/>
        <c:crosses val="autoZero"/>
        <c:auto val="1"/>
        <c:lblAlgn val="ctr"/>
        <c:lblOffset val="100"/>
        <c:noMultiLvlLbl val="0"/>
      </c:catAx>
      <c:valAx>
        <c:axId val="54790865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54790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sz="1300" baseline="0"/>
              <a:t>Personal de servei </a:t>
            </a:r>
            <a:r>
              <a:rPr lang="ca-ES" sz="1300" b="0" i="0" baseline="0">
                <a:effectLst/>
              </a:rPr>
              <a:t>que ha treballat a l'esdeveniment segons gènere (%)</a:t>
            </a:r>
            <a:endParaRPr lang="ca-ES"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32897364856874906"/>
          <c:y val="0.3212121513202017"/>
          <c:w val="0.28742959597821127"/>
          <c:h val="0.5059484835688914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16-43EE-8CA3-2D12FA3A764B}"/>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8606-483A-8050-26D6572988C0}"/>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4-8606-483A-8050-26D6572988C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resultats'!$B$64:$B$66</c:f>
              <c:strCache>
                <c:ptCount val="3"/>
                <c:pt idx="0">
                  <c:v>Dones</c:v>
                </c:pt>
                <c:pt idx="1">
                  <c:v>Homes</c:v>
                </c:pt>
                <c:pt idx="2">
                  <c:v>Persones no binàries</c:v>
                </c:pt>
              </c:strCache>
            </c:strRef>
          </c:cat>
          <c:val>
            <c:numRef>
              <c:f>'Informe de resultats'!$C$64:$C$66</c:f>
              <c:numCache>
                <c:formatCode>0%</c:formatCode>
                <c:ptCount val="3"/>
                <c:pt idx="0">
                  <c:v>0</c:v>
                </c:pt>
                <c:pt idx="1">
                  <c:v>0</c:v>
                </c:pt>
                <c:pt idx="2">
                  <c:v>0</c:v>
                </c:pt>
              </c:numCache>
            </c:numRef>
          </c:val>
          <c:extLst>
            <c:ext xmlns:c16="http://schemas.microsoft.com/office/drawing/2014/chart" uri="{C3380CC4-5D6E-409C-BE32-E72D297353CC}">
              <c16:uniqueId val="{00000000-8606-483A-8050-26D6572988C0}"/>
            </c:ext>
          </c:extLst>
        </c:ser>
        <c:dLbls>
          <c:dLblPos val="bestFit"/>
          <c:showLegendKey val="0"/>
          <c:showVal val="1"/>
          <c:showCatName val="0"/>
          <c:showSerName val="0"/>
          <c:showPercent val="0"/>
          <c:showBubbleSize val="0"/>
          <c:showLeaderLines val="1"/>
        </c:dLbls>
        <c:firstSliceAng val="0"/>
      </c:pieChart>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baseline="0"/>
              <a:t>Personal en llocs tècnics que ha treballat a l'esdeveniment segons gènere (%)</a:t>
            </a:r>
            <a:endParaRPr lang="ca-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35575684314982253"/>
          <c:y val="0.31651737800290886"/>
          <c:w val="0.26181468152932402"/>
          <c:h val="0.5119559656953708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D64-425C-9B65-08887C3DEC38}"/>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5-3D64-425C-9B65-08887C3DEC38}"/>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6-3D64-425C-9B65-08887C3DEC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resultats'!$B$59:$B$61</c:f>
              <c:strCache>
                <c:ptCount val="3"/>
                <c:pt idx="0">
                  <c:v>Dones</c:v>
                </c:pt>
                <c:pt idx="1">
                  <c:v>Homes</c:v>
                </c:pt>
                <c:pt idx="2">
                  <c:v>Persones no binàries</c:v>
                </c:pt>
              </c:strCache>
            </c:strRef>
          </c:cat>
          <c:val>
            <c:numRef>
              <c:f>'Informe de resultats'!$C$59:$C$61</c:f>
              <c:numCache>
                <c:formatCode>0%</c:formatCode>
                <c:ptCount val="3"/>
                <c:pt idx="0">
                  <c:v>0</c:v>
                </c:pt>
                <c:pt idx="1">
                  <c:v>0</c:v>
                </c:pt>
                <c:pt idx="2">
                  <c:v>0</c:v>
                </c:pt>
              </c:numCache>
            </c:numRef>
          </c:val>
          <c:extLst>
            <c:ext xmlns:c16="http://schemas.microsoft.com/office/drawing/2014/chart" uri="{C3380CC4-5D6E-409C-BE32-E72D297353CC}">
              <c16:uniqueId val="{00000002-3D64-425C-9B65-08887C3DEC38}"/>
            </c:ext>
          </c:extLst>
        </c:ser>
        <c:dLbls>
          <c:dLblPos val="bestFit"/>
          <c:showLegendKey val="0"/>
          <c:showVal val="1"/>
          <c:showCatName val="0"/>
          <c:showSerName val="0"/>
          <c:showPercent val="0"/>
          <c:showBubbleSize val="0"/>
          <c:showLeaderLines val="1"/>
        </c:dLbls>
        <c:firstSliceAng val="0"/>
      </c:pieChart>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sz="1400" baseline="0"/>
              <a:t>Personal en llocs directius </a:t>
            </a:r>
            <a:r>
              <a:rPr lang="ca-ES" sz="1400" b="0" i="0" baseline="0">
                <a:effectLst/>
              </a:rPr>
              <a:t>que ha treballat a l'esdeveniment segons gènere (%)</a:t>
            </a:r>
            <a:endParaRPr lang="ca-E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manualLayout>
          <c:layoutTarget val="inner"/>
          <c:xMode val="edge"/>
          <c:yMode val="edge"/>
          <c:x val="0.38647039730720684"/>
          <c:y val="0.29247552590343084"/>
          <c:w val="0.24292624872272647"/>
          <c:h val="0.50566754064919606"/>
        </c:manualLayout>
      </c:layout>
      <c:pieChart>
        <c:varyColors val="1"/>
        <c:ser>
          <c:idx val="0"/>
          <c:order val="0"/>
          <c:spPr>
            <a:solidFill>
              <a:schemeClr val="accent5"/>
            </a:solidFill>
          </c:spPr>
          <c:dPt>
            <c:idx val="0"/>
            <c:bubble3D val="0"/>
            <c:spPr>
              <a:solidFill>
                <a:schemeClr val="accent1"/>
              </a:solidFill>
              <a:ln w="19050">
                <a:solidFill>
                  <a:schemeClr val="lt1"/>
                </a:solidFill>
              </a:ln>
              <a:effectLst/>
            </c:spPr>
            <c:extLst>
              <c:ext xmlns:c16="http://schemas.microsoft.com/office/drawing/2014/chart" uri="{C3380CC4-5D6E-409C-BE32-E72D297353CC}">
                <c16:uniqueId val="{0000000B-42D6-47E9-9BA7-653C35EBD123}"/>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2-2295-4ADF-9FDA-3B18E92BB253}"/>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2295-4ADF-9FDA-3B18E92BB2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'Informe de resultats'!$B$54:$B$56</c:f>
              <c:strCache>
                <c:ptCount val="3"/>
                <c:pt idx="0">
                  <c:v>Dones</c:v>
                </c:pt>
                <c:pt idx="1">
                  <c:v>Homes</c:v>
                </c:pt>
                <c:pt idx="2">
                  <c:v>Persones no binàries</c:v>
                </c:pt>
              </c:strCache>
            </c:strRef>
          </c:cat>
          <c:val>
            <c:numRef>
              <c:f>'Informe de resultats'!$C$54:$C$56</c:f>
              <c:numCache>
                <c:formatCode>0%</c:formatCode>
                <c:ptCount val="3"/>
                <c:pt idx="0">
                  <c:v>0</c:v>
                </c:pt>
                <c:pt idx="1">
                  <c:v>0</c:v>
                </c:pt>
                <c:pt idx="2">
                  <c:v>0</c:v>
                </c:pt>
              </c:numCache>
            </c:numRef>
          </c:val>
          <c:extLst>
            <c:ext xmlns:c16="http://schemas.microsoft.com/office/drawing/2014/chart" uri="{C3380CC4-5D6E-409C-BE32-E72D297353CC}">
              <c16:uniqueId val="{00000000-42D6-47E9-9BA7-653C35EBD123}"/>
            </c:ext>
          </c:extLst>
        </c:ser>
        <c:dLbls>
          <c:dLblPos val="bestFit"/>
          <c:showLegendKey val="0"/>
          <c:showVal val="1"/>
          <c:showCatName val="0"/>
          <c:showSerName val="0"/>
          <c:showPercent val="0"/>
          <c:showBubbleSize val="0"/>
          <c:showLeaderLines val="1"/>
        </c:dLbls>
        <c:firstSliceAng val="0"/>
      </c:pieChart>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26" Type="http://schemas.openxmlformats.org/officeDocument/2006/relationships/chart" Target="../charts/chart24.xml"/><Relationship Id="rId3" Type="http://schemas.openxmlformats.org/officeDocument/2006/relationships/chart" Target="../charts/chart2.xml"/><Relationship Id="rId21" Type="http://schemas.openxmlformats.org/officeDocument/2006/relationships/chart" Target="../charts/chart20.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5" Type="http://schemas.openxmlformats.org/officeDocument/2006/relationships/image" Target="../media/image1.png"/><Relationship Id="rId2" Type="http://schemas.openxmlformats.org/officeDocument/2006/relationships/chart" Target="../charts/chart1.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hyperlink" Target="https://canviclimatic.gencat.cat/ca/ambits/mitigacio/programa-voluntari-de-compensacio-de-gasos-amb-efecte-dhivernacle/compensacio-emissions-credits-programa/com-comprar-credits-geh/" TargetMode="External"/><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23.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chart" Target="../charts/chart22.xml"/><Relationship Id="rId10" Type="http://schemas.openxmlformats.org/officeDocument/2006/relationships/chart" Target="../charts/chart9.xml"/><Relationship Id="rId19" Type="http://schemas.openxmlformats.org/officeDocument/2006/relationships/chart" Target="../charts/chart18.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4994441</xdr:colOff>
      <xdr:row>0</xdr:row>
      <xdr:rowOff>94375</xdr:rowOff>
    </xdr:from>
    <xdr:to>
      <xdr:col>1</xdr:col>
      <xdr:colOff>6777172</xdr:colOff>
      <xdr:row>0</xdr:row>
      <xdr:rowOff>613170</xdr:rowOff>
    </xdr:to>
    <xdr:pic>
      <xdr:nvPicPr>
        <xdr:cNvPr id="2" name="Imatge 4" descr="Logotipo de la Generalitat de Catalunya">
          <a:extLst>
            <a:ext uri="{FF2B5EF4-FFF2-40B4-BE49-F238E27FC236}">
              <a16:creationId xmlns:a16="http://schemas.microsoft.com/office/drawing/2014/main" id="{D8CFB7F9-E17D-4396-95F8-4C49F39FB7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5532" y="94375"/>
          <a:ext cx="1778921"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752445</xdr:colOff>
      <xdr:row>15</xdr:row>
      <xdr:rowOff>96981</xdr:rowOff>
    </xdr:from>
    <xdr:to>
      <xdr:col>5</xdr:col>
      <xdr:colOff>684067</xdr:colOff>
      <xdr:row>18</xdr:row>
      <xdr:rowOff>69269</xdr:rowOff>
    </xdr:to>
    <xdr:sp macro="" textlink="">
      <xdr:nvSpPr>
        <xdr:cNvPr id="3" name="Botó_compensar_emissions" descr="Enllaç a l'Oficina Catalana de Canvi Cimàtic.">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667345" y="4287981"/>
          <a:ext cx="4846522" cy="505688"/>
        </a:xfrm>
        <a:prstGeom prst="roundRect">
          <a:avLst>
            <a:gd name="adj" fmla="val 2030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ca-ES" sz="1600" b="1">
              <a:solidFill>
                <a:sysClr val="windowText" lastClr="000000"/>
              </a:solidFill>
            </a:rPr>
            <a:t>Compensa les emissions en aquest enllaç a l'Oficina Catalana de Canvi Climàtic.</a:t>
          </a:r>
        </a:p>
      </xdr:txBody>
    </xdr:sp>
    <xdr:clientData/>
  </xdr:twoCellAnchor>
  <xdr:twoCellAnchor>
    <xdr:from>
      <xdr:col>3</xdr:col>
      <xdr:colOff>139858</xdr:colOff>
      <xdr:row>20</xdr:row>
      <xdr:rowOff>161128</xdr:rowOff>
    </xdr:from>
    <xdr:to>
      <xdr:col>10</xdr:col>
      <xdr:colOff>1109425</xdr:colOff>
      <xdr:row>30</xdr:row>
      <xdr:rowOff>109482</xdr:rowOff>
    </xdr:to>
    <xdr:graphicFrame macro="">
      <xdr:nvGraphicFramePr>
        <xdr:cNvPr id="2" name="Gràfic 1" descr="Gràfic 1. Títol: petjada de carboni total (en tones de diòxid de carboni equivalent). Rang de dades:  B23:C42. ">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148662</xdr:colOff>
      <xdr:row>30</xdr:row>
      <xdr:rowOff>205446</xdr:rowOff>
    </xdr:from>
    <xdr:to>
      <xdr:col>5</xdr:col>
      <xdr:colOff>770523</xdr:colOff>
      <xdr:row>42</xdr:row>
      <xdr:rowOff>144791</xdr:rowOff>
    </xdr:to>
    <xdr:graphicFrame macro="">
      <xdr:nvGraphicFramePr>
        <xdr:cNvPr id="6" name="Gràfic 2" descr="Gràfic 2. Títol: petjada de carboni Mobilitat (en tones de diòxid de carboni equivalent). Rang de dades:  B26:C27.">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853970</xdr:colOff>
      <xdr:row>30</xdr:row>
      <xdr:rowOff>189771</xdr:rowOff>
    </xdr:from>
    <xdr:to>
      <xdr:col>10</xdr:col>
      <xdr:colOff>1116724</xdr:colOff>
      <xdr:row>42</xdr:row>
      <xdr:rowOff>133350</xdr:rowOff>
    </xdr:to>
    <xdr:graphicFrame macro="">
      <xdr:nvGraphicFramePr>
        <xdr:cNvPr id="13" name="Gràfic 3" descr="Gràfic 3. Títol: petjada de carboni excloent la mobilitat (en tones de diòxid de carboni equivalent). Rang de dades:  B23:C42.">
          <a:extLst>
            <a:ext uri="{FF2B5EF4-FFF2-40B4-BE49-F238E27FC236}">
              <a16:creationId xmlns:a16="http://schemas.microsoft.com/office/drawing/2014/main" id="{00000000-0008-0000-0100-00000D000000}"/>
            </a:ext>
            <a:ext uri="{C183D7F6-B498-43B3-948B-1728B52AA6E4}">
              <adec:decorative xmlns:adec="http://schemas.microsoft.com/office/drawing/2017/decorative" val="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165453</xdr:colOff>
      <xdr:row>46</xdr:row>
      <xdr:rowOff>82550</xdr:rowOff>
    </xdr:from>
    <xdr:to>
      <xdr:col>6</xdr:col>
      <xdr:colOff>476250</xdr:colOff>
      <xdr:row>59</xdr:row>
      <xdr:rowOff>139700</xdr:rowOff>
    </xdr:to>
    <xdr:graphicFrame macro="">
      <xdr:nvGraphicFramePr>
        <xdr:cNvPr id="4" name="Gràfic 4" descr="Gràfic 4. Títol: Total personal que ha treballat a l'esdeveniment segons gènere. Rang de dades:  B49:C51.">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533400</xdr:colOff>
      <xdr:row>46</xdr:row>
      <xdr:rowOff>95250</xdr:rowOff>
    </xdr:from>
    <xdr:to>
      <xdr:col>10</xdr:col>
      <xdr:colOff>425450</xdr:colOff>
      <xdr:row>59</xdr:row>
      <xdr:rowOff>127000</xdr:rowOff>
    </xdr:to>
    <xdr:graphicFrame macro="">
      <xdr:nvGraphicFramePr>
        <xdr:cNvPr id="27" name="Gràfic 5" descr="Gràfic 5. Títol: Personal contractat només per l’esdeveniment. Rang de dades:  B73:C75.">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501650</xdr:colOff>
      <xdr:row>46</xdr:row>
      <xdr:rowOff>88900</xdr:rowOff>
    </xdr:from>
    <xdr:to>
      <xdr:col>12</xdr:col>
      <xdr:colOff>2095500</xdr:colOff>
      <xdr:row>59</xdr:row>
      <xdr:rowOff>127000</xdr:rowOff>
    </xdr:to>
    <xdr:graphicFrame macro="">
      <xdr:nvGraphicFramePr>
        <xdr:cNvPr id="28" name="Gràfic 6" descr="Gràfic 6. Títol: Total personal segons rol. Rang de dades:  B79:C81.">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371708</xdr:colOff>
      <xdr:row>62</xdr:row>
      <xdr:rowOff>185854</xdr:rowOff>
    </xdr:from>
    <xdr:to>
      <xdr:col>6</xdr:col>
      <xdr:colOff>51448</xdr:colOff>
      <xdr:row>75</xdr:row>
      <xdr:rowOff>198023</xdr:rowOff>
    </xdr:to>
    <xdr:graphicFrame macro="">
      <xdr:nvGraphicFramePr>
        <xdr:cNvPr id="26" name="Gràfic 7" descr="Gràfic 7. Títol: Personal de servei que ha treballat a l’esdeveniment segons gènere. Rang de dades:  B67:C69.">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185854</xdr:colOff>
      <xdr:row>62</xdr:row>
      <xdr:rowOff>154878</xdr:rowOff>
    </xdr:from>
    <xdr:to>
      <xdr:col>10</xdr:col>
      <xdr:colOff>72018</xdr:colOff>
      <xdr:row>76</xdr:row>
      <xdr:rowOff>42042</xdr:rowOff>
    </xdr:to>
    <xdr:graphicFrame macro="">
      <xdr:nvGraphicFramePr>
        <xdr:cNvPr id="25" name="Gràfic 8" descr="Gràfic 8. Títol: Personal en llocs tècnics que ha treballat a l’esdeveniment segons gènere. Rang de dades:  B61:C63.">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151005</xdr:colOff>
      <xdr:row>62</xdr:row>
      <xdr:rowOff>102169</xdr:rowOff>
    </xdr:from>
    <xdr:to>
      <xdr:col>13</xdr:col>
      <xdr:colOff>61951</xdr:colOff>
      <xdr:row>76</xdr:row>
      <xdr:rowOff>61952</xdr:rowOff>
    </xdr:to>
    <xdr:graphicFrame macro="">
      <xdr:nvGraphicFramePr>
        <xdr:cNvPr id="5" name="Gràfic 9" descr="Gràfic 9. Títol: Personal en llocs directius que ha treballat a l’esdeveniment segons gènere. Rang de dades:  B55:C57.">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387139</xdr:colOff>
      <xdr:row>77</xdr:row>
      <xdr:rowOff>33396</xdr:rowOff>
    </xdr:from>
    <xdr:to>
      <xdr:col>6</xdr:col>
      <xdr:colOff>409010</xdr:colOff>
      <xdr:row>89</xdr:row>
      <xdr:rowOff>184217</xdr:rowOff>
    </xdr:to>
    <xdr:graphicFrame macro="">
      <xdr:nvGraphicFramePr>
        <xdr:cNvPr id="8" name="Gràfic 10" descr="Gràfic 10. Títol: Gènere ponents. Rang de dades:  B85:C8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632935</xdr:colOff>
      <xdr:row>77</xdr:row>
      <xdr:rowOff>71606</xdr:rowOff>
    </xdr:from>
    <xdr:to>
      <xdr:col>10</xdr:col>
      <xdr:colOff>518635</xdr:colOff>
      <xdr:row>90</xdr:row>
      <xdr:rowOff>44458</xdr:rowOff>
    </xdr:to>
    <xdr:graphicFrame macro="">
      <xdr:nvGraphicFramePr>
        <xdr:cNvPr id="10" name="Gràfic 11" descr="Gràfic 11. Títol: Temps ponències segons gènere. Rang de dades:  B97:C9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763380</xdr:colOff>
      <xdr:row>77</xdr:row>
      <xdr:rowOff>124809</xdr:rowOff>
    </xdr:from>
    <xdr:to>
      <xdr:col>13</xdr:col>
      <xdr:colOff>258</xdr:colOff>
      <xdr:row>90</xdr:row>
      <xdr:rowOff>93339</xdr:rowOff>
    </xdr:to>
    <xdr:graphicFrame macro="">
      <xdr:nvGraphicFramePr>
        <xdr:cNvPr id="9" name="Gràfic 12" descr="Gràfic 12. Títol: Gènere ponents directius. Rang de dades:  B91:C93.">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252394</xdr:colOff>
      <xdr:row>93</xdr:row>
      <xdr:rowOff>104738</xdr:rowOff>
    </xdr:from>
    <xdr:to>
      <xdr:col>6</xdr:col>
      <xdr:colOff>965200</xdr:colOff>
      <xdr:row>103</xdr:row>
      <xdr:rowOff>112036</xdr:rowOff>
    </xdr:to>
    <xdr:graphicFrame macro="">
      <xdr:nvGraphicFramePr>
        <xdr:cNvPr id="22" name="Gràfic 13" descr="Gràfic 13. Títol: Procedència persones treballadores a l’esdeveniment. Rang de dades:  B105:C107.">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1060961</xdr:colOff>
      <xdr:row>93</xdr:row>
      <xdr:rowOff>95834</xdr:rowOff>
    </xdr:from>
    <xdr:to>
      <xdr:col>10</xdr:col>
      <xdr:colOff>987972</xdr:colOff>
      <xdr:row>103</xdr:row>
      <xdr:rowOff>103132</xdr:rowOff>
    </xdr:to>
    <xdr:graphicFrame macro="">
      <xdr:nvGraphicFramePr>
        <xdr:cNvPr id="23" name="Gràfic 14" descr="Gràfic 14. Títol: Ponents segons origen. Rang de dades:  B112:C114.">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256987</xdr:colOff>
      <xdr:row>106</xdr:row>
      <xdr:rowOff>131854</xdr:rowOff>
    </xdr:from>
    <xdr:to>
      <xdr:col>6</xdr:col>
      <xdr:colOff>12700</xdr:colOff>
      <xdr:row>118</xdr:row>
      <xdr:rowOff>177799</xdr:rowOff>
    </xdr:to>
    <xdr:graphicFrame macro="">
      <xdr:nvGraphicFramePr>
        <xdr:cNvPr id="20" name="Gràfic 15" descr="Gràfic 15. Títol: Personal amb discapacitat que ha treballat a l’esdeveniment. Rang de dades:  B120:C121.">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78815</xdr:colOff>
      <xdr:row>106</xdr:row>
      <xdr:rowOff>139325</xdr:rowOff>
    </xdr:from>
    <xdr:to>
      <xdr:col>9</xdr:col>
      <xdr:colOff>965200</xdr:colOff>
      <xdr:row>118</xdr:row>
      <xdr:rowOff>177800</xdr:rowOff>
    </xdr:to>
    <xdr:graphicFrame macro="">
      <xdr:nvGraphicFramePr>
        <xdr:cNvPr id="21" name="Gràfic 16" descr="Gràfic 16. Títol: Ponents amb discapacitat. Rang de dades:  B128:C129.">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1054100</xdr:colOff>
      <xdr:row>106</xdr:row>
      <xdr:rowOff>146050</xdr:rowOff>
    </xdr:from>
    <xdr:to>
      <xdr:col>13</xdr:col>
      <xdr:colOff>12700</xdr:colOff>
      <xdr:row>118</xdr:row>
      <xdr:rowOff>171450</xdr:rowOff>
    </xdr:to>
    <xdr:graphicFrame macro="">
      <xdr:nvGraphicFramePr>
        <xdr:cNvPr id="30" name="Gràfic 17" descr="Gràfic 17. Títol: Discapacitat segons gènere. Rang de dades:  B122:C124 i B130:C132.">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354289</xdr:colOff>
      <xdr:row>122</xdr:row>
      <xdr:rowOff>1</xdr:rowOff>
    </xdr:from>
    <xdr:to>
      <xdr:col>8</xdr:col>
      <xdr:colOff>793750</xdr:colOff>
      <xdr:row>128</xdr:row>
      <xdr:rowOff>166309</xdr:rowOff>
    </xdr:to>
    <xdr:graphicFrame macro="">
      <xdr:nvGraphicFramePr>
        <xdr:cNvPr id="14" name="Gràfic 18" descr="Gràfic 18. Títol: Seu de les empreses involucrades a l’esdeveniment. Rang de dades:  B138:C139.">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445002</xdr:colOff>
      <xdr:row>130</xdr:row>
      <xdr:rowOff>52919</xdr:rowOff>
    </xdr:from>
    <xdr:to>
      <xdr:col>9</xdr:col>
      <xdr:colOff>1300237</xdr:colOff>
      <xdr:row>141</xdr:row>
      <xdr:rowOff>105834</xdr:rowOff>
    </xdr:to>
    <xdr:graphicFrame macro="">
      <xdr:nvGraphicFramePr>
        <xdr:cNvPr id="16" name="Gràfic 20" descr="Gràfic 20. Títol: Tipologia d’organització involucrada a l’esdeveniment. Rang de dades:  B147:C151.">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1338036</xdr:colOff>
      <xdr:row>130</xdr:row>
      <xdr:rowOff>30239</xdr:rowOff>
    </xdr:from>
    <xdr:to>
      <xdr:col>13</xdr:col>
      <xdr:colOff>0</xdr:colOff>
      <xdr:row>141</xdr:row>
      <xdr:rowOff>128512</xdr:rowOff>
    </xdr:to>
    <xdr:graphicFrame macro="">
      <xdr:nvGraphicFramePr>
        <xdr:cNvPr id="17" name="Gràfic 21" descr="Gràfic 21. Títol: Participació a l’esdeveniment d’empreses d’inclusió social. Rang de dades:  B155:C15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415775</xdr:colOff>
      <xdr:row>143</xdr:row>
      <xdr:rowOff>105833</xdr:rowOff>
    </xdr:from>
    <xdr:to>
      <xdr:col>10</xdr:col>
      <xdr:colOff>1141488</xdr:colOff>
      <xdr:row>153</xdr:row>
      <xdr:rowOff>173870</xdr:rowOff>
    </xdr:to>
    <xdr:graphicFrame macro="">
      <xdr:nvGraphicFramePr>
        <xdr:cNvPr id="29" name="Gràfic 22" descr="Gràfic 22. Títol: Temporalitat de les persones treballadores a les empreses involucrades en l’organització de l’esdeveniment. Rang de dades:  B162:C168.">
          <a:extLst>
            <a:ext uri="{FF2B5EF4-FFF2-40B4-BE49-F238E27FC236}">
              <a16:creationId xmlns:a16="http://schemas.microsoft.com/office/drawing/2014/main" id="{00000000-0008-0000-01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1277560</xdr:colOff>
      <xdr:row>148</xdr:row>
      <xdr:rowOff>129722</xdr:rowOff>
    </xdr:from>
    <xdr:to>
      <xdr:col>13</xdr:col>
      <xdr:colOff>15120</xdr:colOff>
      <xdr:row>157</xdr:row>
      <xdr:rowOff>75596</xdr:rowOff>
    </xdr:to>
    <xdr:graphicFrame macro="">
      <xdr:nvGraphicFramePr>
        <xdr:cNvPr id="7" name="Gràfic 23" descr="Gràfic 23. Títol: Empreses que duen a terme una auditoria retributiva. Rang de dades:  B181:C182.">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400655</xdr:colOff>
      <xdr:row>153</xdr:row>
      <xdr:rowOff>279702</xdr:rowOff>
    </xdr:from>
    <xdr:to>
      <xdr:col>10</xdr:col>
      <xdr:colOff>1149047</xdr:colOff>
      <xdr:row>164</xdr:row>
      <xdr:rowOff>0</xdr:rowOff>
    </xdr:to>
    <xdr:graphicFrame macro="">
      <xdr:nvGraphicFramePr>
        <xdr:cNvPr id="18" name="Gràfic 24" descr="Gràfic 24. Títol: Temporalitat de les persones treballadores a les empreses involucrades en l’organització de l’esdeveniment. Rang de dades:  B172:C176.">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10</xdr:col>
      <xdr:colOff>849086</xdr:colOff>
      <xdr:row>0</xdr:row>
      <xdr:rowOff>103414</xdr:rowOff>
    </xdr:from>
    <xdr:to>
      <xdr:col>11</xdr:col>
      <xdr:colOff>1259396</xdr:colOff>
      <xdr:row>3</xdr:row>
      <xdr:rowOff>75891</xdr:rowOff>
    </xdr:to>
    <xdr:pic>
      <xdr:nvPicPr>
        <xdr:cNvPr id="11" name="Imatge 4" descr="Logotipo de la Generalitat de Catalunya">
          <a:extLst>
            <a:ext uri="{FF2B5EF4-FFF2-40B4-BE49-F238E27FC236}">
              <a16:creationId xmlns:a16="http://schemas.microsoft.com/office/drawing/2014/main" id="{E4D14667-33A8-4A61-9687-40BF11B01BCB}"/>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6184336" y="103414"/>
          <a:ext cx="1781910" cy="517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874059</xdr:colOff>
      <xdr:row>122</xdr:row>
      <xdr:rowOff>0</xdr:rowOff>
    </xdr:from>
    <xdr:to>
      <xdr:col>12</xdr:col>
      <xdr:colOff>1988393</xdr:colOff>
      <xdr:row>128</xdr:row>
      <xdr:rowOff>162215</xdr:rowOff>
    </xdr:to>
    <xdr:graphicFrame macro="">
      <xdr:nvGraphicFramePr>
        <xdr:cNvPr id="24" name="Gràfic 19" descr="Gràfic 19. Títol: Producció del marxandatge que s’ofereix. Rang de dades:  B140:C141.">
          <a:extLst>
            <a:ext uri="{FF2B5EF4-FFF2-40B4-BE49-F238E27FC236}">
              <a16:creationId xmlns:a16="http://schemas.microsoft.com/office/drawing/2014/main" id="{58B19724-895A-4120-8CC0-68353AAD2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10</xdr:col>
      <xdr:colOff>146051</xdr:colOff>
      <xdr:row>2</xdr:row>
      <xdr:rowOff>120650</xdr:rowOff>
    </xdr:from>
    <xdr:ext cx="2093495" cy="1406345"/>
    <xdr:pic>
      <xdr:nvPicPr>
        <xdr:cNvPr id="2" name="Imatge 1" descr="Opció de menú complet amb els seus factors d'emissió en KgCO2e. Hi ha un primer plat (Amanida d'espinacs i tofu), un segon plat (Sandvitx vegetal amb humus), postre (taronja) i beguda (1 tassa de te). Els factors d'emissió totals són de 0,94KgCO2e.">
          <a:extLst>
            <a:ext uri="{FF2B5EF4-FFF2-40B4-BE49-F238E27FC236}">
              <a16:creationId xmlns:a16="http://schemas.microsoft.com/office/drawing/2014/main" id="{28E6C13E-BBC0-4273-81D0-F03BD9CA602C}"/>
            </a:ext>
          </a:extLst>
        </xdr:cNvPr>
        <xdr:cNvPicPr>
          <a:picLocks noChangeAspect="1"/>
        </xdr:cNvPicPr>
      </xdr:nvPicPr>
      <xdr:blipFill>
        <a:blip xmlns:r="http://schemas.openxmlformats.org/officeDocument/2006/relationships" r:embed="rId1"/>
        <a:stretch>
          <a:fillRect/>
        </a:stretch>
      </xdr:blipFill>
      <xdr:spPr>
        <a:xfrm>
          <a:off x="15433676" y="596900"/>
          <a:ext cx="2093495" cy="1406345"/>
        </a:xfrm>
        <a:prstGeom prst="rect">
          <a:avLst/>
        </a:prstGeom>
      </xdr:spPr>
    </xdr:pic>
    <xdr:clientData/>
  </xdr:oneCellAnchor>
  <xdr:oneCellAnchor>
    <xdr:from>
      <xdr:col>12</xdr:col>
      <xdr:colOff>463551</xdr:colOff>
      <xdr:row>2</xdr:row>
      <xdr:rowOff>120650</xdr:rowOff>
    </xdr:from>
    <xdr:ext cx="2506579" cy="1549066"/>
    <xdr:pic>
      <xdr:nvPicPr>
        <xdr:cNvPr id="3" name="Imatge 5" descr="Opció de menú complet amb els seus factors d'emissió en KgCO2e. Hi ha un primer plat (amanida César), un segon plat (Salmó a la planxa amb patates), postre (gofre) i beguda (1 llauna de refresc carbonatat). Els factors d'emissió totals són de 2,82KgCO2e.">
          <a:extLst>
            <a:ext uri="{FF2B5EF4-FFF2-40B4-BE49-F238E27FC236}">
              <a16:creationId xmlns:a16="http://schemas.microsoft.com/office/drawing/2014/main" id="{1E4CD074-6F00-4679-8F69-A531CA3B5F0A}"/>
            </a:ext>
          </a:extLst>
        </xdr:cNvPr>
        <xdr:cNvPicPr>
          <a:picLocks noChangeAspect="1"/>
        </xdr:cNvPicPr>
      </xdr:nvPicPr>
      <xdr:blipFill>
        <a:blip xmlns:r="http://schemas.openxmlformats.org/officeDocument/2006/relationships" r:embed="rId2"/>
        <a:stretch>
          <a:fillRect/>
        </a:stretch>
      </xdr:blipFill>
      <xdr:spPr>
        <a:xfrm>
          <a:off x="19846926" y="596900"/>
          <a:ext cx="2506579" cy="1549066"/>
        </a:xfrm>
        <a:prstGeom prst="rect">
          <a:avLst/>
        </a:prstGeom>
      </xdr:spPr>
    </xdr:pic>
    <xdr:clientData/>
  </xdr:oneCellAnchor>
  <xdr:oneCellAnchor>
    <xdr:from>
      <xdr:col>11</xdr:col>
      <xdr:colOff>222249</xdr:colOff>
      <xdr:row>2</xdr:row>
      <xdr:rowOff>165100</xdr:rowOff>
    </xdr:from>
    <xdr:ext cx="2164855" cy="1385736"/>
    <xdr:pic>
      <xdr:nvPicPr>
        <xdr:cNvPr id="4" name="Imatge 7" descr="Opció de menú complet amb els seus factors d'emissió en KgCO2e. Hi ha un primer plat (Arròs i fesols), un segon plat (Truita amb formatge), postre (copa de iogurt amb fruites) i beguda (1 llauna de refresc carbonatat). Els factors d'emissió totals són de 1,95KgCO2e.">
          <a:extLst>
            <a:ext uri="{FF2B5EF4-FFF2-40B4-BE49-F238E27FC236}">
              <a16:creationId xmlns:a16="http://schemas.microsoft.com/office/drawing/2014/main" id="{3051AA2A-8289-4DD4-B0D8-5D4D0A8128BA}"/>
            </a:ext>
          </a:extLst>
        </xdr:cNvPr>
        <xdr:cNvPicPr>
          <a:picLocks noChangeAspect="1"/>
        </xdr:cNvPicPr>
      </xdr:nvPicPr>
      <xdr:blipFill>
        <a:blip xmlns:r="http://schemas.openxmlformats.org/officeDocument/2006/relationships" r:embed="rId3"/>
        <a:stretch>
          <a:fillRect/>
        </a:stretch>
      </xdr:blipFill>
      <xdr:spPr>
        <a:xfrm>
          <a:off x="17605374" y="641350"/>
          <a:ext cx="2164855" cy="1385736"/>
        </a:xfrm>
        <a:prstGeom prst="rect">
          <a:avLst/>
        </a:prstGeom>
      </xdr:spPr>
    </xdr:pic>
    <xdr:clientData/>
  </xdr:oneCellAnchor>
  <xdr:oneCellAnchor>
    <xdr:from>
      <xdr:col>16</xdr:col>
      <xdr:colOff>469901</xdr:colOff>
      <xdr:row>2</xdr:row>
      <xdr:rowOff>215900</xdr:rowOff>
    </xdr:from>
    <xdr:ext cx="2313304" cy="1440481"/>
    <xdr:pic>
      <xdr:nvPicPr>
        <xdr:cNvPr id="5" name="Imatge 8" descr="Opció de menú complet amb els seus factors d'emissió en KgCO2e. Hi ha un primer plat (macarrons amb formatge), un segon plat (hamburguesa), postre (gofre) i beguda (1 llauna de refresc carbonatat). Els factors d'emissió totals són de 4,38KgCO2e.">
          <a:extLst>
            <a:ext uri="{FF2B5EF4-FFF2-40B4-BE49-F238E27FC236}">
              <a16:creationId xmlns:a16="http://schemas.microsoft.com/office/drawing/2014/main" id="{A1940840-0A3C-4D39-BB3A-64C5D1DB6EF7}"/>
            </a:ext>
          </a:extLst>
        </xdr:cNvPr>
        <xdr:cNvPicPr>
          <a:picLocks noChangeAspect="1"/>
        </xdr:cNvPicPr>
      </xdr:nvPicPr>
      <xdr:blipFill>
        <a:blip xmlns:r="http://schemas.openxmlformats.org/officeDocument/2006/relationships" r:embed="rId4"/>
        <a:stretch>
          <a:fillRect/>
        </a:stretch>
      </xdr:blipFill>
      <xdr:spPr>
        <a:xfrm>
          <a:off x="22891751" y="692150"/>
          <a:ext cx="2313304" cy="1440481"/>
        </a:xfrm>
        <a:prstGeom prst="rect">
          <a:avLst/>
        </a:prstGeom>
      </xdr:spPr>
    </xdr:pic>
    <xdr:clientData/>
  </xdr:oneCellAnchor>
  <xdr:oneCellAnchor>
    <xdr:from>
      <xdr:col>20</xdr:col>
      <xdr:colOff>409566</xdr:colOff>
      <xdr:row>2</xdr:row>
      <xdr:rowOff>304800</xdr:rowOff>
    </xdr:from>
    <xdr:ext cx="2139469" cy="1382763"/>
    <xdr:pic>
      <xdr:nvPicPr>
        <xdr:cNvPr id="6" name="Imatge 9" descr="Opció de menú complet amb els seus factors d'emissió en KgCO2e. Hi ha un segon plat (Sandvitx vegetal amb humus), postre (copa de iogurt amb fruita) i beguda (1 tassa de te). Els factors d'emissió totals són de 0,72KgCO2e.">
          <a:extLst>
            <a:ext uri="{FF2B5EF4-FFF2-40B4-BE49-F238E27FC236}">
              <a16:creationId xmlns:a16="http://schemas.microsoft.com/office/drawing/2014/main" id="{2E31C0D6-3A15-4509-943F-602F49B0023E}"/>
            </a:ext>
          </a:extLst>
        </xdr:cNvPr>
        <xdr:cNvPicPr>
          <a:picLocks noChangeAspect="1"/>
        </xdr:cNvPicPr>
      </xdr:nvPicPr>
      <xdr:blipFill>
        <a:blip xmlns:r="http://schemas.openxmlformats.org/officeDocument/2006/relationships" r:embed="rId5"/>
        <a:stretch>
          <a:fillRect/>
        </a:stretch>
      </xdr:blipFill>
      <xdr:spPr>
        <a:xfrm>
          <a:off x="25269816" y="781050"/>
          <a:ext cx="2139469" cy="138276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64587</xdr:colOff>
      <xdr:row>0</xdr:row>
      <xdr:rowOff>57877</xdr:rowOff>
    </xdr:from>
    <xdr:to>
      <xdr:col>5</xdr:col>
      <xdr:colOff>2457</xdr:colOff>
      <xdr:row>0</xdr:row>
      <xdr:rowOff>574767</xdr:rowOff>
    </xdr:to>
    <xdr:pic>
      <xdr:nvPicPr>
        <xdr:cNvPr id="5" name="Imatge 4" descr="Logotipo de la Generalitat de Catalunya">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967" y="57877"/>
          <a:ext cx="1781910"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64587</xdr:colOff>
      <xdr:row>0</xdr:row>
      <xdr:rowOff>57877</xdr:rowOff>
    </xdr:from>
    <xdr:to>
      <xdr:col>5</xdr:col>
      <xdr:colOff>2457</xdr:colOff>
      <xdr:row>0</xdr:row>
      <xdr:rowOff>574767</xdr:rowOff>
    </xdr:to>
    <xdr:pic>
      <xdr:nvPicPr>
        <xdr:cNvPr id="2" name="Imatge 4" descr="Logotipo de la Generalitat de Catalunya">
          <a:extLst>
            <a:ext uri="{FF2B5EF4-FFF2-40B4-BE49-F238E27FC236}">
              <a16:creationId xmlns:a16="http://schemas.microsoft.com/office/drawing/2014/main" id="{07D43659-F390-47A3-B5F6-E81184A43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9327" y="57877"/>
          <a:ext cx="1797150" cy="51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40614</xdr:colOff>
      <xdr:row>0</xdr:row>
      <xdr:rowOff>0</xdr:rowOff>
    </xdr:from>
    <xdr:to>
      <xdr:col>6</xdr:col>
      <xdr:colOff>1788234</xdr:colOff>
      <xdr:row>0</xdr:row>
      <xdr:rowOff>513080</xdr:rowOff>
    </xdr:to>
    <xdr:pic>
      <xdr:nvPicPr>
        <xdr:cNvPr id="2" name="Imatge 4" descr="Logotipo de la Generalitat de Catalunya">
          <a:extLst>
            <a:ext uri="{FF2B5EF4-FFF2-40B4-BE49-F238E27FC236}">
              <a16:creationId xmlns:a16="http://schemas.microsoft.com/office/drawing/2014/main" id="{356D86C8-6EAE-4494-99F7-672CB2CB0D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7594" y="0"/>
          <a:ext cx="1747620"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28575</xdr:colOff>
      <xdr:row>0</xdr:row>
      <xdr:rowOff>47625</xdr:rowOff>
    </xdr:from>
    <xdr:to>
      <xdr:col>4</xdr:col>
      <xdr:colOff>1787625</xdr:colOff>
      <xdr:row>0</xdr:row>
      <xdr:rowOff>568325</xdr:rowOff>
    </xdr:to>
    <xdr:pic>
      <xdr:nvPicPr>
        <xdr:cNvPr id="2" name="Imatge 4" descr="Logotipo de la Generalitat de Catalunya">
          <a:extLst>
            <a:ext uri="{FF2B5EF4-FFF2-40B4-BE49-F238E27FC236}">
              <a16:creationId xmlns:a16="http://schemas.microsoft.com/office/drawing/2014/main" id="{D2F91F3E-57A5-4AD4-A4AD-EAEA943A2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72800" y="45720"/>
          <a:ext cx="1749525"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38100</xdr:colOff>
      <xdr:row>0</xdr:row>
      <xdr:rowOff>66675</xdr:rowOff>
    </xdr:from>
    <xdr:to>
      <xdr:col>4</xdr:col>
      <xdr:colOff>1787625</xdr:colOff>
      <xdr:row>0</xdr:row>
      <xdr:rowOff>579755</xdr:rowOff>
    </xdr:to>
    <xdr:pic>
      <xdr:nvPicPr>
        <xdr:cNvPr id="2" name="Imatge 4" descr="Logotipo de la Generalitat de Catalunya">
          <a:extLst>
            <a:ext uri="{FF2B5EF4-FFF2-40B4-BE49-F238E27FC236}">
              <a16:creationId xmlns:a16="http://schemas.microsoft.com/office/drawing/2014/main" id="{81D76E2D-11BA-4FEE-A50B-D89043568E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80420" y="68580"/>
          <a:ext cx="1749525" cy="513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38100</xdr:colOff>
      <xdr:row>0</xdr:row>
      <xdr:rowOff>85725</xdr:rowOff>
    </xdr:from>
    <xdr:to>
      <xdr:col>4</xdr:col>
      <xdr:colOff>1785720</xdr:colOff>
      <xdr:row>0</xdr:row>
      <xdr:rowOff>604520</xdr:rowOff>
    </xdr:to>
    <xdr:pic>
      <xdr:nvPicPr>
        <xdr:cNvPr id="2" name="Imatge 4" descr="Logotipo de la Generalitat de Catalunya">
          <a:extLst>
            <a:ext uri="{FF2B5EF4-FFF2-40B4-BE49-F238E27FC236}">
              <a16:creationId xmlns:a16="http://schemas.microsoft.com/office/drawing/2014/main" id="{4BA0F44C-F3EB-4D4A-9248-FF7134495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80420" y="83820"/>
          <a:ext cx="1747620" cy="518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64587</xdr:colOff>
      <xdr:row>0</xdr:row>
      <xdr:rowOff>57877</xdr:rowOff>
    </xdr:from>
    <xdr:to>
      <xdr:col>5</xdr:col>
      <xdr:colOff>4362</xdr:colOff>
      <xdr:row>0</xdr:row>
      <xdr:rowOff>570957</xdr:rowOff>
    </xdr:to>
    <xdr:pic>
      <xdr:nvPicPr>
        <xdr:cNvPr id="2" name="Imatge 4" descr="Logotipo de la Generalitat de Catalunya">
          <a:extLst>
            <a:ext uri="{FF2B5EF4-FFF2-40B4-BE49-F238E27FC236}">
              <a16:creationId xmlns:a16="http://schemas.microsoft.com/office/drawing/2014/main" id="{8B3068C0-2664-41F4-98FB-321A266741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8812" y="61687"/>
          <a:ext cx="1749525" cy="513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64587</xdr:colOff>
      <xdr:row>0</xdr:row>
      <xdr:rowOff>57877</xdr:rowOff>
    </xdr:from>
    <xdr:to>
      <xdr:col>5</xdr:col>
      <xdr:colOff>4362</xdr:colOff>
      <xdr:row>0</xdr:row>
      <xdr:rowOff>570957</xdr:rowOff>
    </xdr:to>
    <xdr:pic>
      <xdr:nvPicPr>
        <xdr:cNvPr id="2" name="Imatge 4" descr="Logotipo de la Generalitat de Catalunya">
          <a:extLst>
            <a:ext uri="{FF2B5EF4-FFF2-40B4-BE49-F238E27FC236}">
              <a16:creationId xmlns:a16="http://schemas.microsoft.com/office/drawing/2014/main" id="{B2DB9A42-83BF-4097-B453-6843A37EF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8812" y="61687"/>
          <a:ext cx="1749525" cy="513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AA41B70-B04F-4542-957C-5F419C1DA96F}" name="Tabla_1.1.1_Participants_i_ponents5" displayName="Tabla_1.1.1_Participants_i_ponents5" ref="B23:E53" totalsRowShown="0" headerRowDxfId="272" dataDxfId="271" tableBorderDxfId="270">
  <autoFilter ref="B23:E53" xr:uid="{7AA41B70-B04F-4542-957C-5F419C1DA96F}"/>
  <tableColumns count="4">
    <tableColumn id="1" xr3:uid="{BE21E082-90F7-41F8-BED3-609A91EFB726}" name="Participants i ponents" dataDxfId="269"/>
    <tableColumn id="2" xr3:uid="{BD6CEB45-4051-425B-94F1-19AC0E3FFD55}" name="Com s'han desplaçat les persones participants i organitzadores?" dataDxfId="268"/>
    <tableColumn id="3" xr3:uid="{A4CDE356-3072-466D-8392-7F77FA8B9264}" name="Unitat de mesura" dataDxfId="267"/>
    <tableColumn id="4" xr3:uid="{E5A243DD-614F-4E11-89AD-D12CC38F949B}" name="Distància recorreguda" dataDxfId="266">
      <calculatedColumnFormula>SUM('Dades transport'!E20,'Dades organització'!E22)</calculatedColumnFormula>
    </tableColumn>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4EA4FEE-264D-47C4-AA12-3D92B3A1F5B0}" name="Tabla_2.3.1_Persones_treballadores_amb_discapacitat38" displayName="Tabla_2.3.1_Persones_treballadores_amb_discapacitat38" ref="B176:E180" totalsRowShown="0" headerRowDxfId="209" dataDxfId="208" tableBorderDxfId="207">
  <autoFilter ref="B176:E180" xr:uid="{74EA4FEE-264D-47C4-AA12-3D92B3A1F5B0}"/>
  <tableColumns count="4">
    <tableColumn id="1" xr3:uid="{E0DC06D8-92B8-4BC6-848C-5511C8E49670}" name="Persones treballadores" dataDxfId="206"/>
    <tableColumn id="2" xr3:uid="{A5B68BBF-B9AA-4BF1-A437-00578E8476E0}" name="Diversitat funcional" dataDxfId="205"/>
    <tableColumn id="3" xr3:uid="{E743F08B-FBE3-4A4D-AC7A-49AE01117F96}" name="Unitat de mesura" dataDxfId="204"/>
    <tableColumn id="4" xr3:uid="{B3F74FC4-38D3-4007-AE28-DA053FA0C397}" name="Quantitat" dataDxfId="203"/>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CCB2246-5FFE-4386-B0F7-1E3E126D3BA7}" name="Tabla_2.3.2_Ponents_amb_discapacitat39" displayName="Tabla_2.3.2_Ponents_amb_discapacitat39" ref="B183:E187" totalsRowShown="0" headerRowDxfId="202" dataDxfId="201" tableBorderDxfId="200">
  <autoFilter ref="B183:E187" xr:uid="{7CCB2246-5FFE-4386-B0F7-1E3E126D3BA7}"/>
  <tableColumns count="4">
    <tableColumn id="1" xr3:uid="{9B8D9533-A252-41A2-BB9A-D9209DEBCD53}" name="Ponents" dataDxfId="199"/>
    <tableColumn id="2" xr3:uid="{5520F323-248A-4494-93C4-AB6AC35CFC90}" name="Diversitat funcional" dataDxfId="198"/>
    <tableColumn id="3" xr3:uid="{2321ECEB-A2BE-4612-B1B3-197FADB537B2}" name="Unitat" dataDxfId="197"/>
    <tableColumn id="4" xr3:uid="{AE7CE68A-9146-4076-A77B-12671EDBA5C4}" name="Quantitat" dataDxfId="196"/>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2575751-D7DC-47B9-8488-A96336F495DF}" name="Tabla_3.1.1_Empreses_i_Productes40" displayName="Tabla_3.1.1_Empreses_i_Productes40" ref="B193:E197" totalsRowShown="0" headerRowDxfId="195" dataDxfId="194" tableBorderDxfId="193">
  <autoFilter ref="B193:E197" xr:uid="{12575751-D7DC-47B9-8488-A96336F495DF}"/>
  <tableColumns count="4">
    <tableColumn id="1" xr3:uid="{A810513A-1AA4-4978-AF3A-637A9C09124D}" name="Empreses i productes oferts" dataDxfId="192"/>
    <tableColumn id="2" xr3:uid="{7809119B-3774-4816-AA6E-03A83F79FE51}" name="Tipologia d'empresa" dataDxfId="191"/>
    <tableColumn id="3" xr3:uid="{12BC719F-B3E9-4FEA-9046-B50CEA4DD024}" name="Unitat de mesura" dataDxfId="190"/>
    <tableColumn id="4" xr3:uid="{DBA64820-2C0D-4859-A5C3-30CA93ED05BC}" name="Quantitat" dataDxfId="189"/>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0F2BF4F-7A6B-4D31-9B11-67838B72EBAA}" name="Tabla_3.1.2_Empreses_involucrades41" displayName="Tabla_3.1.2_Empreses_involucrades41" ref="B200:E207" totalsRowShown="0" headerRowDxfId="188" dataDxfId="187" tableBorderDxfId="186">
  <autoFilter ref="B200:E207" xr:uid="{A0F2BF4F-7A6B-4D31-9B11-67838B72EBAA}"/>
  <tableColumns count="4">
    <tableColumn id="1" xr3:uid="{BC4FDB7E-B830-4398-B399-D83767483348}" name="Empreses involucrades" dataDxfId="185"/>
    <tableColumn id="2" xr3:uid="{4924C096-E354-4CA2-969A-36CCD7D886AD}" name="Tipologia d'empresa" dataDxfId="184"/>
    <tableColumn id="3" xr3:uid="{783B8BE4-3643-4631-8C4E-AED07B79922C}" name="Unitat de mesura" dataDxfId="183"/>
    <tableColumn id="4" xr3:uid="{C3AFE95C-8F85-4035-AD41-271BE646A803}" name="Quantitat" dataDxfId="182">
      <calculatedColumnFormula>SUM('Dades organització'!E147,'Espai esdeveniment'!E89,'Dades alimentació i begudes'!E100,'Altres empreses proveïdores'!E78,'Dades Allotjament'!E68,'Dades transport'!E93)</calculatedColumnFormula>
    </tableColumn>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D4CA538-7CE8-4E41-A11A-5EC385EA024B}" name="Tabla_3.2.1_Salari42" displayName="Tabla_3.2.1_Salari42" ref="B212:E225" totalsRowShown="0" headerRowDxfId="181" dataDxfId="180" tableBorderDxfId="179">
  <autoFilter ref="B212:E225" xr:uid="{6D4CA538-7CE8-4E41-A11A-5EC385EA024B}"/>
  <tableColumns count="4">
    <tableColumn id="1" xr3:uid="{8B99E2D6-FD90-4287-ACA1-C590B0B9FF11}" name="Salari" dataDxfId="178"/>
    <tableColumn id="2" xr3:uid="{00E87B6D-3E12-4DD1-8997-F0D8F5B8BC5F}" name="Tipologia" dataDxfId="177"/>
    <tableColumn id="3" xr3:uid="{5D067292-8D3A-4B77-BED7-46ADEC94374C}" name="Unitat de mesura" dataDxfId="176"/>
    <tableColumn id="4" xr3:uid="{DC34D512-A916-4AED-A128-C5877827EA3F}" name="Quantitat" dataDxfId="175">
      <calculatedColumnFormula>SUM('Espai esdeveniment'!E101,'Dades alimentació i begudes'!E112,'Altres empreses proveïdores'!E90,'Dades Allotjament'!E80,'Dades transport'!E105,'Dades organització'!E159)</calculatedColumnFormula>
    </tableColumn>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850ECD2-AEAD-4CCE-A289-4D6F6BC1C453}" name="Tabla_1.2.2_Pernoctacions43" displayName="Tabla_1.2.2_Pernoctacions43" ref="B71:E77" totalsRowShown="0" headerRowDxfId="174" dataDxfId="173" tableBorderDxfId="172">
  <autoFilter ref="B71:E77" xr:uid="{6850ECD2-AEAD-4CCE-A289-4D6F6BC1C453}"/>
  <tableColumns count="4">
    <tableColumn id="1" xr3:uid="{F6EB3483-0F39-41B6-BEC5-FB0DB87F3626}" name="Pernoctacions de participants i ponents" dataDxfId="171"/>
    <tableColumn id="2" xr3:uid="{EFAF197A-F3A9-405C-907B-44EAEC3BF177}" name="Tipologia d'hotel" dataDxfId="170"/>
    <tableColumn id="3" xr3:uid="{79017415-77A3-4664-A464-583F644916EF}" name="Unitat de mesura" dataDxfId="169"/>
    <tableColumn id="4" xr3:uid="{904B727A-480C-487B-A506-968D81888BE2}" name="Quantitat" dataDxfId="168">
      <calculatedColumnFormula>SUM('Dades Allotjament'!E19,'Dades organització'!E57)</calculatedColumnFormula>
    </tableColumn>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E14AE7-3E26-4C77-A1FE-A959AB0C5ED8}" name="Tabla_1.1.1_Participants_i_ponents52" displayName="Tabla_1.1.1_Participants_i_ponents52" ref="B21:E51" totalsRowShown="0" headerRowDxfId="167" dataDxfId="166" tableBorderDxfId="165">
  <autoFilter ref="B21:E51" xr:uid="{7AA41B70-B04F-4542-957C-5F419C1DA96F}"/>
  <tableColumns count="4">
    <tableColumn id="1" xr3:uid="{A9F0BD2E-AAEB-41B4-A5A4-9B8F5723D6C7}" name="Participants i ponents" dataDxfId="164"/>
    <tableColumn id="2" xr3:uid="{35E62206-0046-4DC7-8508-3C9F67982EB3}" name="Com s'han desplaçat les persones participants i organitzadores?" dataDxfId="163"/>
    <tableColumn id="3" xr3:uid="{ACF968C4-C1E5-4957-B78D-1A885109C5B9}" name="Unitat de mesura" dataDxfId="162"/>
    <tableColumn id="4" xr3:uid="{034C5EA9-4C8E-459B-9AB7-76AE7E987EEE}" name="Distància recorreguda" dataDxfId="161">
      <calculatedColumnFormula>SUM('Dades transport'!E20)</calculatedColumnFormula>
    </tableColumn>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B871C74-8620-44A8-A482-7D9B759A81BA}" name="Tabla_2.1.1_Igualtat_Persones_Treballadores277" displayName="Tabla_2.1.1_Igualtat_Persones_Treballadores277" ref="B67:E87" totalsRowShown="0" headerRowDxfId="160" dataDxfId="159" tableBorderDxfId="158">
  <autoFilter ref="B67:E87" xr:uid="{AE302C8B-63DE-4186-BECF-6D8B5C8BB9B8}"/>
  <tableColumns count="4">
    <tableColumn id="1" xr3:uid="{492478A7-94F8-4016-A17B-4291067B3CC7}" name="Persones treballadores a l'esdeveniment" dataDxfId="157"/>
    <tableColumn id="2" xr3:uid="{814DC439-104A-4E84-8932-ECC6E689D0BE}" name="Total i per gènere" dataDxfId="156"/>
    <tableColumn id="3" xr3:uid="{5AE78E5F-98F1-4F54-9A51-B389E2558465}" name="Unitat de mesura" dataDxfId="155"/>
    <tableColumn id="4" xr3:uid="{7ADBE631-1FC2-49DE-8604-C40B4D8EB0E1}" name="Quantitat" dataDxfId="154"/>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F2BD103-1E8B-4E47-AFA0-5DE81885EF57}" name="Tabla_2.1.2_Igualtat_Ponents298" displayName="Tabla_2.1.2_Igualtat_Ponents298" ref="B90:E98" totalsRowShown="0" headerRowDxfId="153" dataDxfId="152" tableBorderDxfId="151">
  <autoFilter ref="B90:E98" xr:uid="{D17D9A7B-9813-42DB-B933-5E9B012088AF}"/>
  <tableColumns count="4">
    <tableColumn id="1" xr3:uid="{E3882362-7CBB-46C6-A224-67C5DD3A25FD}" name="Ponents" dataDxfId="150"/>
    <tableColumn id="2" xr3:uid="{39C30541-59E3-4EB4-AB01-E9DA3C0B9778}" name="Total i per gènere" dataDxfId="149"/>
    <tableColumn id="3" xr3:uid="{C653F0E8-650E-4BF7-8BDF-B4FF79DED965}" name="Unitat de mesura" dataDxfId="148"/>
    <tableColumn id="4" xr3:uid="{818C8213-6524-48D7-B462-E915ECA7A6BD}" name="Quantitat" dataDxfId="147"/>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6C183C1-0E57-41E2-9CF8-06AC59CEF82E}" name="Tabla_2.1.3_Temps_Ponència359" displayName="Tabla_2.1.3_Temps_Ponència359" ref="B101:E105" totalsRowShown="0" headerRowDxfId="146" dataDxfId="145" tableBorderDxfId="144">
  <autoFilter ref="B101:E105" xr:uid="{30CF637C-7C09-4437-8569-D01F3D29D978}"/>
  <tableColumns count="4">
    <tableColumn id="1" xr3:uid="{086E0071-CFF2-4318-9CE9-9F3309F611DE}" name="Temps ponència" dataDxfId="143"/>
    <tableColumn id="2" xr3:uid="{AEB8BB9C-EAAF-4F6B-BA66-834B63865375}" name="Temps" dataDxfId="142"/>
    <tableColumn id="3" xr3:uid="{A281F4EA-1AA8-4B36-8EB7-BDBFC8F4494B}" name="Unitat" dataDxfId="141"/>
    <tableColumn id="4" xr3:uid="{D73B17EE-2776-4291-90DD-7B3BF20F4DF2}" name="Quantitat" dataDxfId="14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D5DD876-C889-4774-8264-C57F2A8C5C13}" name="Tabla_1.1.2_Transport_Material20" displayName="Tabla_1.1.2_Transport_Material20" ref="B57:E59" totalsRowShown="0" headerRowDxfId="265" dataDxfId="264" tableBorderDxfId="263">
  <autoFilter ref="B57:E59" xr:uid="{0D5DD876-C889-4774-8264-C57F2A8C5C13}"/>
  <tableColumns count="4">
    <tableColumn id="1" xr3:uid="{D52F736D-EC4C-4CDB-A558-6B7A4C1D4DEC}" name="Transport de material" dataDxfId="262"/>
    <tableColumn id="2" xr3:uid="{9FA05A92-2164-4400-8F6A-4685909470EC}" name="Tipologia" dataDxfId="261"/>
    <tableColumn id="3" xr3:uid="{6C17402D-B51E-4342-8EC2-448EBB4240C6}" name="Unitat de mesura" dataDxfId="260"/>
    <tableColumn id="4" xr3:uid="{92B0031D-C3CA-4CC5-94B9-32F13911D951}" name=" Quantitat" dataDxfId="259"/>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5CF8428-A2AE-4740-90D9-A12185FF58C7}" name="Tabla_2.2.1_Origen_Persones_Treballadores3610" displayName="Tabla_2.2.1_Origen_Persones_Treballadores3610" ref="B109:E112" totalsRowShown="0" headerRowDxfId="139" dataDxfId="138" tableBorderDxfId="137">
  <autoFilter ref="B109:E112" xr:uid="{55C79420-9399-45F5-BB08-6FEAC7013DFA}"/>
  <tableColumns count="4">
    <tableColumn id="1" xr3:uid="{F6F4E5C3-F1F1-4E2F-896B-A63F9D284270}" name="Persones treballadores" dataDxfId="136"/>
    <tableColumn id="2" xr3:uid="{46705EB9-743F-42EA-A2D0-E352BFD9D91A}" name="Total per origen" dataDxfId="135"/>
    <tableColumn id="3" xr3:uid="{7420E3DF-63E3-4948-88C9-A40E36EE7731}" name="Unitat de mesura" dataDxfId="134"/>
    <tableColumn id="4" xr3:uid="{1AC310AD-1218-4914-9D16-8819F3EABA0A}" name="Quantitat" dataDxfId="133">
      <calculatedColumnFormula>SUM('Espai esdeveniment'!E73,'Dades alimentació i begudes'!E84,'Altres empreses proveïdores'!E62,'Dades Allotjament'!E52,'Dades transport'!E77)</calculatedColumnFormula>
    </tableColumn>
  </tableColumns>
  <tableStyleInfo name="TableStyleLight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E8F9FC7-B3AB-4C1F-BAEE-670D1C9E209A}" name="Tabla_2.2.2_Origen_Ponents3711" displayName="Tabla_2.2.2_Origen_Ponents3711" ref="B115:E118" totalsRowShown="0" headerRowDxfId="132" dataDxfId="131" tableBorderDxfId="130">
  <autoFilter ref="B115:E118" xr:uid="{89665CDF-C0BB-407D-B2B3-3F358E0DC1C2}"/>
  <tableColumns count="4">
    <tableColumn id="1" xr3:uid="{04AAE544-0D5A-497A-9492-CA01734BD461}" name="Ponents" dataDxfId="129"/>
    <tableColumn id="2" xr3:uid="{E3FD70CA-1F73-4D69-8B58-A69614772947}" name="Total per origen" dataDxfId="128"/>
    <tableColumn id="3" xr3:uid="{B7BD5D92-1DBE-4187-AF0D-2926FBCCAF9D}" name="Unitat de mesura" dataDxfId="127"/>
    <tableColumn id="4" xr3:uid="{BCF7E2EE-A072-4D2F-9632-827FA5A4DED3}" name="Quantitat" dataDxfId="126"/>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5612783-6073-4932-89DB-D47C5E18E4B8}" name="Tabla_2.3.1_Persones_treballadores_amb_discapacitat3812" displayName="Tabla_2.3.1_Persones_treballadores_amb_discapacitat3812" ref="B122:E126" totalsRowShown="0" headerRowDxfId="125" dataDxfId="124" tableBorderDxfId="123">
  <autoFilter ref="B122:E126" xr:uid="{74EA4FEE-264D-47C4-AA12-3D92B3A1F5B0}"/>
  <tableColumns count="4">
    <tableColumn id="1" xr3:uid="{F7424756-6F6B-456B-BE0F-B92C1BF3D43B}" name="Persones treballadores" dataDxfId="122"/>
    <tableColumn id="2" xr3:uid="{8E1D4748-6643-47DB-A588-D0EE6C7232BC}" name="Diversitat funcional" dataDxfId="121"/>
    <tableColumn id="3" xr3:uid="{644AB938-C9E0-4ED3-8543-D2D403AC5D5F}" name="Unitat de mesura" dataDxfId="120"/>
    <tableColumn id="4" xr3:uid="{B8D372E9-D008-4BE0-AA4B-49AF166C9FAD}" name="Quantitat" dataDxfId="119"/>
  </tableColumns>
  <tableStyleInfo name="TableStyleLight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99D83DC-5EEA-4E7B-83FC-20AE92844178}" name="Tabla_2.3.2_Ponents_amb_discapacitat3913" displayName="Tabla_2.3.2_Ponents_amb_discapacitat3913" ref="B129:E133" totalsRowShown="0" headerRowDxfId="118" dataDxfId="117" tableBorderDxfId="116">
  <autoFilter ref="B129:E133" xr:uid="{7CCB2246-5FFE-4386-B0F7-1E3E126D3BA7}"/>
  <tableColumns count="4">
    <tableColumn id="1" xr3:uid="{A18B44DC-3FF2-4473-BD90-36C84D957C6E}" name="Ponents" dataDxfId="115"/>
    <tableColumn id="2" xr3:uid="{D902CF5E-9ECC-4784-B02C-E4C32244DBA4}" name="Diversitat funcional" dataDxfId="114"/>
    <tableColumn id="3" xr3:uid="{B26CFD2C-B5A4-4478-B9A3-59824D0EE57A}" name="Unitat" dataDxfId="113"/>
    <tableColumn id="4" xr3:uid="{EE2D5C30-C7DB-4A01-9B4F-304062B75197}" name="Quantitat" dataDxfId="112"/>
  </tableColumns>
  <tableStyleInfo name="TableStyleLight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8B144A3-5BBE-482B-87AD-5AE1FA9C0910}" name="Tabla_3.1.1_Empreses_i_Productes4014" displayName="Tabla_3.1.1_Empreses_i_Productes4014" ref="B139:E143" totalsRowShown="0" headerRowDxfId="111" dataDxfId="110" tableBorderDxfId="109">
  <autoFilter ref="B139:E143" xr:uid="{12575751-D7DC-47B9-8488-A96336F495DF}"/>
  <tableColumns count="4">
    <tableColumn id="1" xr3:uid="{A2AA0B7F-B972-48C6-9354-82E6B5ECCC4F}" name="Empreses i productes oferts" dataDxfId="108"/>
    <tableColumn id="2" xr3:uid="{D5F7E06C-7010-4CB7-AE49-547FCCC50394}" name="Tipologia d'empresa" dataDxfId="107"/>
    <tableColumn id="3" xr3:uid="{0655FFAE-29F2-4DCD-AFA2-782697902224}" name="Unitat de mesura" dataDxfId="106"/>
    <tableColumn id="4" xr3:uid="{2CB0729A-2BAD-4C12-972B-DAB53EE20A09}" name="Quantitat" dataDxfId="105"/>
  </tableColumns>
  <tableStyleInfo name="TableStyleLight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3BB6E9-D588-4315-8FCE-6E7B3485F46B}" name="Tabla_3.1.2_Empreses_involucrades4115" displayName="Tabla_3.1.2_Empreses_involucrades4115" ref="B146:E153" totalsRowShown="0" headerRowDxfId="104" dataDxfId="103" tableBorderDxfId="102">
  <autoFilter ref="B146:E153" xr:uid="{A0F2BF4F-7A6B-4D31-9B11-67838B72EBAA}"/>
  <tableColumns count="4">
    <tableColumn id="1" xr3:uid="{94302665-2F24-4944-AB0D-A24097EE87CA}" name="Empreses involucrades" dataDxfId="101"/>
    <tableColumn id="2" xr3:uid="{7189673B-7D17-4276-A215-B51561DCF43C}" name="Tipologia d'empresa" dataDxfId="100"/>
    <tableColumn id="3" xr3:uid="{565BA5AF-A559-46F7-93DA-1D50E1DF5DE7}" name="Unitat de mesura" dataDxfId="99"/>
    <tableColumn id="4" xr3:uid="{A439165B-4E33-4F49-A9DD-93170FE6C513}" name="Quantitat" dataDxfId="98">
      <calculatedColumnFormula>SUM('Espai esdeveniment'!E89,'Dades alimentació i begudes'!E100,'Altres empreses proveïdores'!E78,'Dades Allotjament'!E68,'Dades transport'!E93)</calculatedColumnFormula>
    </tableColumn>
  </tableColumns>
  <tableStyleInfo name="TableStyleLight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0D9F6C7-FC01-44DC-A134-4256E436C6A8}" name="Tabla_3.2.1_Salari4216" displayName="Tabla_3.2.1_Salari4216" ref="B158:E171" totalsRowShown="0" headerRowDxfId="97" dataDxfId="96" tableBorderDxfId="95">
  <autoFilter ref="B158:E171" xr:uid="{6D4CA538-7CE8-4E41-A11A-5EC385EA024B}"/>
  <tableColumns count="4">
    <tableColumn id="1" xr3:uid="{BEEB5BE1-3121-4A52-B8E4-C3BE9A01DDD2}" name="Salari" dataDxfId="94"/>
    <tableColumn id="2" xr3:uid="{904F28B4-F4FC-4748-8312-55F73293574F}" name="Tipologia" dataDxfId="93"/>
    <tableColumn id="3" xr3:uid="{5BA750FD-8F74-4CB7-8E9F-D30DAE7F421B}" name="Unitat de mesura" dataDxfId="92"/>
    <tableColumn id="4" xr3:uid="{84C25AFC-1757-4766-B16A-B557D0E75071}" name="Quantitat" dataDxfId="91">
      <calculatedColumnFormula>SUM('Espai esdeveniment'!E101,'Dades alimentació i begudes'!E112,'Altres empreses proveïdores'!E90,'Dades Allotjament'!E80,'Dades transport'!E105)</calculatedColumnFormula>
    </tableColumn>
  </tableColumns>
  <tableStyleInfo name="TableStyleLight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46251EF-F096-4E2D-8919-0AC864497A73}" name="Tabla_1.2.2_Pernoctacions4317" displayName="Tabla_1.2.2_Pernoctacions4317" ref="B56:E62" totalsRowShown="0" headerRowDxfId="90" dataDxfId="89" tableBorderDxfId="88">
  <autoFilter ref="B56:E62" xr:uid="{6850ECD2-AEAD-4CCE-A289-4D6F6BC1C453}"/>
  <tableColumns count="4">
    <tableColumn id="1" xr3:uid="{FC21FE9D-AC27-4F55-A6F5-0073FD07211B}" name="Pernoctacions de participants i ponents" dataDxfId="87"/>
    <tableColumn id="2" xr3:uid="{9C7193C2-752C-44EA-9A68-B2695196A190}" name="Tipologia d'hotel" dataDxfId="86"/>
    <tableColumn id="3" xr3:uid="{55AA2F75-8CF0-41BD-8B3A-168BB8F3DB2F}" name="Unitat de mesura" dataDxfId="85"/>
    <tableColumn id="4" xr3:uid="{ECC7735D-37F8-4E20-9785-62017D4BE28B}" name="Quantitat" dataDxfId="84">
      <calculatedColumnFormula>SUM('Dades Allotjament'!E19)</calculatedColumnFormula>
    </tableColumn>
  </tableColumns>
  <tableStyleInfo name="TableStyleLight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FB95394-E6FC-4907-840A-EF788EFAF34E}" name="Tabla_3.1.2_Empreses_involucrades7822" displayName="Tabla_3.1.2_Empreses_involucrades7822" ref="B88:E95" totalsRowShown="0" headerRowDxfId="83" dataDxfId="82" tableBorderDxfId="81">
  <autoFilter ref="B88:E95" xr:uid="{408BE37E-51AE-4CD2-9208-67026C3439AF}"/>
  <tableColumns count="4">
    <tableColumn id="1" xr3:uid="{A604497C-4F59-42E9-9F0B-C0DD0CBECB90}" name="Empreses involucrades" dataDxfId="80"/>
    <tableColumn id="2" xr3:uid="{B6317EA5-029F-458F-BB19-37861090017C}" name="Tipologia d'empresa" dataDxfId="79"/>
    <tableColumn id="3" xr3:uid="{C1EDF604-4016-4783-8BB6-731184063BC4}" name="Unitat de mesura" dataDxfId="78"/>
    <tableColumn id="4" xr3:uid="{036E169C-892D-4B33-AD62-D54274916653}" name="Quantitat" dataDxfId="77"/>
  </tableColumns>
  <tableStyleInfo name="TableStyleLight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FC24F4C6-3930-44C9-A3D4-507DD38C6F17}" name="Tabla_3.2.1_Salari34" displayName="Tabla_3.2.1_Salari34" ref="B100:E113" totalsRowShown="0" headerRowDxfId="76" dataDxfId="75" tableBorderDxfId="74">
  <autoFilter ref="B100:E113" xr:uid="{FC24F4C6-3930-44C9-A3D4-507DD38C6F17}"/>
  <tableColumns count="4">
    <tableColumn id="1" xr3:uid="{B19CFD78-6D96-48D1-8954-1C10931ECB7E}" name="Salari" dataDxfId="73"/>
    <tableColumn id="2" xr3:uid="{317E2B7F-2967-4C2C-81F4-BF70BEAD5BE6}" name="Tipologia" dataDxfId="72"/>
    <tableColumn id="3" xr3:uid="{D4A71EAD-C549-42AB-901C-A2A817B35974}" name="Unitat de mesura" dataDxfId="71"/>
    <tableColumn id="4" xr3:uid="{96D61251-612D-4A1F-BC53-C01F1B816BEE}" name="Quantitat" dataDxfId="7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713FED2-17A9-4A67-AFD4-A79ECC3BE244}" name="Tabla_1.3.1_Creació_i_ús_Materials23" displayName="Tabla_1.3.1_Creació_i_ús_Materials23" ref="B82:E91" totalsRowShown="0" headerRowDxfId="258" dataDxfId="257" tableBorderDxfId="256">
  <autoFilter ref="B82:E91" xr:uid="{A713FED2-17A9-4A67-AFD4-A79ECC3BE244}"/>
  <tableColumns count="4">
    <tableColumn id="1" xr3:uid="{FFFF2278-B64A-4FA2-AF86-1DD1E7C41409}" name="Creació i ús de materials" dataDxfId="255"/>
    <tableColumn id="2" xr3:uid="{EDBCD8A3-EAC9-4913-AB0E-13D31A0EE2DD}" name="Tipologia de material" dataDxfId="254"/>
    <tableColumn id="3" xr3:uid="{EA776D0A-BA71-4E1E-A7ED-DD3808579145}" name="Unitat de mesura" dataDxfId="253"/>
    <tableColumn id="4" xr3:uid="{98F0D85E-FD19-4A04-BDAC-C67BDD6AD8F4}" name="Quantitat" dataDxfId="252"/>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D9C04B7-558A-4866-9D29-01840BBE8CAE}" name="Tabla_3.1.2_Empreses_involucrades782246" displayName="Tabla_3.1.2_Empreses_involucrades782246" ref="B99:E106" totalsRowShown="0" headerRowDxfId="69" dataDxfId="68" tableBorderDxfId="67">
  <autoFilter ref="B99:E106" xr:uid="{8D9C04B7-558A-4866-9D29-01840BBE8CAE}"/>
  <tableColumns count="4">
    <tableColumn id="1" xr3:uid="{BE2BA65E-4766-4521-8391-7A5649E1C09C}" name="Empreses involucrades" dataDxfId="66"/>
    <tableColumn id="2" xr3:uid="{8BBA340F-6A24-4237-B2F5-59678954FED7}" name="Tipologia d'empresa" dataDxfId="65"/>
    <tableColumn id="3" xr3:uid="{A8F6EAC8-BE06-4B8E-B730-C70C40B176C4}" name="Unitat de mesura" dataDxfId="64"/>
    <tableColumn id="4" xr3:uid="{358C1FFC-4070-451D-A905-90FC6B8C619E}" name="Quantitat" dataDxfId="63"/>
  </tableColumns>
  <tableStyleInfo name="TableStyleLight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7D88D91-E082-4370-8BDE-752868E5359C}" name="Tabla_3.2.1_Salari3447" displayName="Tabla_3.2.1_Salari3447" ref="B111:E124" totalsRowShown="0" headerRowDxfId="62" dataDxfId="61" tableBorderDxfId="60">
  <autoFilter ref="B111:E124" xr:uid="{C7D88D91-E082-4370-8BDE-752868E5359C}"/>
  <tableColumns count="4">
    <tableColumn id="1" xr3:uid="{3B458049-8C22-4861-92A7-1CE542CCD604}" name="Salari" dataDxfId="59"/>
    <tableColumn id="2" xr3:uid="{1054887A-D95E-48D6-8501-CD5DB6ABFEC0}" name="Tipologia" dataDxfId="58"/>
    <tableColumn id="3" xr3:uid="{30BF0447-14A9-479F-A97A-F9B20A57BF34}" name="Unitat de mesura" dataDxfId="57"/>
    <tableColumn id="4" xr3:uid="{D7F8EAC1-F44C-4113-8C99-DF44DF299D04}" name="Quantitat" dataDxfId="56"/>
  </tableColumns>
  <tableStyleInfo name="TableStyleLight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1F4A77D1-0F99-4684-BF8B-EE40E2A43956}" name="Tabla_3.1.2_Empreses_involucrades78224650" displayName="Tabla_3.1.2_Empreses_involucrades78224650" ref="B77:E84" totalsRowShown="0" headerRowDxfId="55" dataDxfId="54" tableBorderDxfId="53">
  <autoFilter ref="B77:E84" xr:uid="{1F4A77D1-0F99-4684-BF8B-EE40E2A43956}"/>
  <tableColumns count="4">
    <tableColumn id="1" xr3:uid="{EB655985-F8E9-4572-B382-0ED8CC2FECF6}" name="Empreses involucrades" dataDxfId="52"/>
    <tableColumn id="2" xr3:uid="{86FA3922-D83B-43D0-A483-25C08D443F33}" name="Tipologia d'empresa" dataDxfId="51"/>
    <tableColumn id="3" xr3:uid="{283B6876-CF24-49C3-A247-5AC2F11A7481}" name="Unitat de mesura" dataDxfId="50"/>
    <tableColumn id="4" xr3:uid="{C7DE7EBA-EB1E-4B8F-BA57-082E9CAA95A3}" name="Quantitat" dataDxfId="49"/>
  </tableColumns>
  <tableStyleInfo name="TableStyleLight8"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C3FEE12-D79D-41D1-B0E5-72385D1F4E75}" name="Tabla_3.2.1_Salari344751" displayName="Tabla_3.2.1_Salari344751" ref="B89:E102" totalsRowShown="0" headerRowDxfId="48" dataDxfId="47" tableBorderDxfId="46">
  <autoFilter ref="B89:E102" xr:uid="{CC3FEE12-D79D-41D1-B0E5-72385D1F4E75}"/>
  <tableColumns count="4">
    <tableColumn id="1" xr3:uid="{036B2067-5D2A-4D34-8A0D-6598C8874753}" name="Salari" dataDxfId="45"/>
    <tableColumn id="2" xr3:uid="{AD64817B-5F62-4104-92A4-3BA6F78289AC}" name="Tipologia" dataDxfId="44"/>
    <tableColumn id="3" xr3:uid="{23155FA1-A17A-4A15-A4F2-2006992963DF}" name="Unitat de mesura" dataDxfId="43"/>
    <tableColumn id="4" xr3:uid="{C3318FBA-13EA-46A2-B1D6-B7F108F6D988}" name="Quantitat" dataDxfId="42"/>
  </tableColumns>
  <tableStyleInfo name="TableStyleLight8"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2A233AB-4590-4557-B349-F863850B2E52}" name="Tabla_1.2.2_Pernoctacions21" displayName="Tabla_1.2.2_Pernoctacions21" ref="B18:E24" totalsRowShown="0" headerRowDxfId="41" dataDxfId="40" tableBorderDxfId="39">
  <autoFilter ref="B18:E24" xr:uid="{00000000-0009-0000-0100-000005000000}"/>
  <tableColumns count="4">
    <tableColumn id="1" xr3:uid="{B51D7D90-BA36-44FC-BF37-BA2B8B3F81FA}" name="Pernoctacions de participants i ponents" dataDxfId="38"/>
    <tableColumn id="2" xr3:uid="{A2BB5EBF-31C5-4ADD-AC72-C85EB69E55F0}" name="Tipologia d'hotel" dataDxfId="37"/>
    <tableColumn id="3" xr3:uid="{023AAAFF-5FED-4596-923D-820848BE5F47}" name="Unitat de mesura" dataDxfId="36"/>
    <tableColumn id="4" xr3:uid="{C3F866EC-77B9-43EB-A291-AD8937928377}" name="Quantitat" dataDxfId="35"/>
  </tableColumns>
  <tableStyleInfo name="TableStyleLight8"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1F51B3C-557E-45C6-AA9B-4B92414F1730}" name="Tabla_3.1.2_Empreses_involucrades7822465052" displayName="Tabla_3.1.2_Empreses_involucrades7822465052" ref="B67:E74" totalsRowShown="0" headerRowDxfId="34" dataDxfId="33" tableBorderDxfId="32">
  <autoFilter ref="B67:E74" xr:uid="{A1F51B3C-557E-45C6-AA9B-4B92414F1730}"/>
  <tableColumns count="4">
    <tableColumn id="1" xr3:uid="{66D8E6EB-A35F-40C3-BC22-FFEF28CD5084}" name="Empreses involucrades" dataDxfId="31"/>
    <tableColumn id="2" xr3:uid="{31084407-B218-4A6E-8096-DADCB0E465C7}" name="Tipologia d'empresa" dataDxfId="30"/>
    <tableColumn id="3" xr3:uid="{B6C3F405-F427-43D4-AFA5-B2AEFC3404D6}" name="Unitat de mesura" dataDxfId="29"/>
    <tableColumn id="4" xr3:uid="{7B6C865A-CC2A-4CA9-A925-7B5582D99BAB}" name="Quantitat" dataDxfId="28"/>
  </tableColumns>
  <tableStyleInfo name="TableStyleLight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013A634-524E-4677-B680-52F6AE2D7B4A}" name="Tabla_3.2.1_Salari34475153" displayName="Tabla_3.2.1_Salari34475153" ref="B79:E92" totalsRowShown="0" headerRowDxfId="27" dataDxfId="26" tableBorderDxfId="25">
  <autoFilter ref="B79:E92" xr:uid="{D013A634-524E-4677-B680-52F6AE2D7B4A}"/>
  <tableColumns count="4">
    <tableColumn id="1" xr3:uid="{77AF70EE-883B-4F8D-9E49-B59B1C4D32FD}" name="Salari" dataDxfId="24"/>
    <tableColumn id="2" xr3:uid="{F97797CE-695C-4D19-AFD3-7975A3A6823F}" name="Tipologia" dataDxfId="23"/>
    <tableColumn id="3" xr3:uid="{CCFABCC6-6B0C-4484-911E-431D388A3224}" name="Unitat de mesura" dataDxfId="22"/>
    <tableColumn id="4" xr3:uid="{DFB936C3-3B2D-4418-9CC4-C25BDAD8541B}" name="Quantitat" dataDxfId="21"/>
  </tableColumns>
  <tableStyleInfo name="TableStyleLight8"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90FCA91-2E6B-4107-9290-43602042F720}" name="Tabla_1.1.1_Participants_i_ponents24" displayName="Tabla_1.1.1_Participants_i_ponents24" ref="B19:E49" totalsRowShown="0" headerRowDxfId="20" dataDxfId="19" tableBorderDxfId="18">
  <autoFilter ref="B19:E49" xr:uid="{00000000-0009-0000-0100-000002000000}"/>
  <tableColumns count="4">
    <tableColumn id="1" xr3:uid="{AE47325C-C2E3-4728-B961-FFE711DA623A}" name="Participants i ponents" dataDxfId="17"/>
    <tableColumn id="2" xr3:uid="{903492E2-C83F-4436-8484-8B1155219B5E}" name="Com s'han desplaçat les persones participants i organitzadores?" dataDxfId="16"/>
    <tableColumn id="3" xr3:uid="{A51EFFA5-B5E2-4BDF-9DA7-6EB55FD8549B}" name="Unitat de mesura" dataDxfId="15"/>
    <tableColumn id="4" xr3:uid="{EFFBE645-4C0B-4D76-A708-C3074C2707EF}" name="Distància recorreguda" dataDxfId="14"/>
  </tableColumns>
  <tableStyleInfo name="TableStyleLight8"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C0BB9B46-4259-48C8-92A3-81D7DC205448}" name="Tabla_3.1.2_Empreses_involucrades782246505254" displayName="Tabla_3.1.2_Empreses_involucrades782246505254" ref="B92:E99" totalsRowShown="0" headerRowDxfId="13" dataDxfId="12" tableBorderDxfId="11">
  <autoFilter ref="B92:E99" xr:uid="{C0BB9B46-4259-48C8-92A3-81D7DC205448}"/>
  <tableColumns count="4">
    <tableColumn id="1" xr3:uid="{766FFCE4-772D-4847-85E7-85114EC22087}" name="Empreses involucrades" dataDxfId="10"/>
    <tableColumn id="2" xr3:uid="{9DFCB42C-4B4A-4384-82B1-BBD6535D421A}" name="Tipologia d'empresa" dataDxfId="9"/>
    <tableColumn id="3" xr3:uid="{1CFD2414-DB9D-4954-8D0D-E501E16B6A28}" name="Unitat de mesura" dataDxfId="8"/>
    <tableColumn id="4" xr3:uid="{DBDC5324-8C58-4002-A907-F70A6158BEE1}" name="Quantitat" dataDxfId="7"/>
  </tableColumns>
  <tableStyleInfo name="TableStyleLight8"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C2A5ADD-7CB4-44CA-94F5-F7051EC52A86}" name="Tabla_3.2.1_Salari3447515355" displayName="Tabla_3.2.1_Salari3447515355" ref="B104:E117" totalsRowShown="0" headerRowDxfId="6" dataDxfId="5" tableBorderDxfId="4">
  <autoFilter ref="B104:E117" xr:uid="{0C2A5ADD-7CB4-44CA-94F5-F7051EC52A86}"/>
  <tableColumns count="4">
    <tableColumn id="1" xr3:uid="{EFB71758-07A7-4992-A2CA-9B9BDFC7FB84}" name="Salari" dataDxfId="3"/>
    <tableColumn id="2" xr3:uid="{7ABEFED2-D688-40E7-9051-4A1D60B5E21C}" name="Tipologia" dataDxfId="2"/>
    <tableColumn id="3" xr3:uid="{C199CF0D-A57E-4375-A40A-772D634A8461}" name="Unitat de mesura" dataDxfId="1"/>
    <tableColumn id="4" xr3:uid="{8E3D336D-C90E-4C7A-807D-8B8AD1FAAA27}" name="Quantitat" dataDxfId="0"/>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1F6EF60-CCCA-44E5-B570-BF553318646F}" name="Tabla_1.4.1_Menjar_i_Begudes25" displayName="Tabla_1.4.1_Menjar_i_Begudes25" ref="B96:E113" totalsRowShown="0" headerRowDxfId="251" dataDxfId="250" tableBorderDxfId="249">
  <autoFilter ref="B96:E113" xr:uid="{F1F6EF60-CCCA-44E5-B570-BF553318646F}"/>
  <tableColumns count="4">
    <tableColumn id="1" xr3:uid="{E1339E83-C2FA-47F9-B975-B6FEF16B795E}" name="Menjar i begudes" dataDxfId="248"/>
    <tableColumn id="2" xr3:uid="{FC6FF052-5E15-4EF4-966D-3325F843C66D}" name="Tipus" dataDxfId="247"/>
    <tableColumn id="3" xr3:uid="{1674E2FF-E184-47D9-B015-5B341410B2F3}" name="Unitat de mesura" dataDxfId="246"/>
    <tableColumn id="4" xr3:uid="{12BB5D1C-9140-46F9-BAA6-23116963349D}" name="Quantitat" dataDxfId="245">
      <calculatedColumnFormula>SUM('Dades alimentació i begudes'!E40)</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E302C8B-63DE-4186-BECF-6D8B5C8BB9B8}" name="Tabla_2.1.1_Igualtat_Persones_Treballadores27" displayName="Tabla_2.1.1_Igualtat_Persones_Treballadores27" ref="B119:E139" totalsRowShown="0" headerRowDxfId="244" dataDxfId="243" tableBorderDxfId="242">
  <autoFilter ref="B119:E139" xr:uid="{AE302C8B-63DE-4186-BECF-6D8B5C8BB9B8}"/>
  <tableColumns count="4">
    <tableColumn id="1" xr3:uid="{FE5650DF-FB08-4F09-AB3D-536D92A65E50}" name="Persones treballadores a l'esdeveniment" dataDxfId="241"/>
    <tableColumn id="2" xr3:uid="{43EFCE34-FA02-4F12-A672-9DA8176793F0}" name="Total i per gènere" dataDxfId="240"/>
    <tableColumn id="3" xr3:uid="{C7FB0E90-8BC0-4551-9E11-926996AE0088}" name="Unitat de mesura" dataDxfId="239"/>
    <tableColumn id="4" xr3:uid="{A32DF0FA-D1F5-4EAE-902B-A435984A8AA2}" name="Quantitat" dataDxfId="238"/>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17D9A7B-9813-42DB-B933-5E9B012088AF}" name="Tabla_2.1.2_Igualtat_Ponents29" displayName="Tabla_2.1.2_Igualtat_Ponents29" ref="B142:E150" totalsRowShown="0" headerRowDxfId="237" dataDxfId="236" tableBorderDxfId="235">
  <autoFilter ref="B142:E150" xr:uid="{D17D9A7B-9813-42DB-B933-5E9B012088AF}"/>
  <tableColumns count="4">
    <tableColumn id="1" xr3:uid="{35B58AAD-41E0-4DD5-AE6D-1BD561C99D4F}" name="Ponents" dataDxfId="234"/>
    <tableColumn id="2" xr3:uid="{7151DDB6-0FF0-40F0-98F5-EF9991802538}" name="Total i per gènere" dataDxfId="233"/>
    <tableColumn id="3" xr3:uid="{188F00FE-1431-43B6-B2F2-F2581C2148F6}" name="Unitat de mesura" dataDxfId="232"/>
    <tableColumn id="4" xr3:uid="{19D43AFC-0BB4-4666-ACF9-53933A29A4FC}" name="Quantitat" dataDxfId="231"/>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CF637C-7C09-4437-8569-D01F3D29D978}" name="Tabla_2.1.3_Temps_Ponència35" displayName="Tabla_2.1.3_Temps_Ponència35" ref="B153:E157" totalsRowShown="0" headerRowDxfId="230" dataDxfId="229" tableBorderDxfId="228">
  <autoFilter ref="B153:E157" xr:uid="{30CF637C-7C09-4437-8569-D01F3D29D978}"/>
  <tableColumns count="4">
    <tableColumn id="1" xr3:uid="{49965B29-401D-4A4B-A0FA-3D77D80AAF49}" name="Temps ponència" dataDxfId="227"/>
    <tableColumn id="2" xr3:uid="{2C57E4FB-1572-4ECF-9F86-89F668EC9620}" name="Temps" dataDxfId="226"/>
    <tableColumn id="3" xr3:uid="{5C1292CA-F254-4F3F-B6F8-A59A28D9E22B}" name="Unitat" dataDxfId="225"/>
    <tableColumn id="4" xr3:uid="{89343507-4770-4B4C-A200-A13DE8042E18}" name="Quantitat" dataDxfId="224"/>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5C79420-9399-45F5-BB08-6FEAC7013DFA}" name="Tabla_2.2.1_Origen_Persones_Treballadores36" displayName="Tabla_2.2.1_Origen_Persones_Treballadores36" ref="B162:E165" totalsRowShown="0" headerRowDxfId="223" dataDxfId="222" tableBorderDxfId="221">
  <autoFilter ref="B162:E165" xr:uid="{55C79420-9399-45F5-BB08-6FEAC7013DFA}"/>
  <tableColumns count="4">
    <tableColumn id="1" xr3:uid="{5D48C349-A6A1-4134-8093-5F23A60B4F19}" name="Persones treballadores" dataDxfId="220"/>
    <tableColumn id="2" xr3:uid="{33342CCB-737C-4CAF-81AA-E75CE5B5CA42}" name="Total per origen" dataDxfId="219"/>
    <tableColumn id="3" xr3:uid="{27D02055-453E-47C8-8C88-B8B8DA896BA4}" name="Unitat de mesura" dataDxfId="218"/>
    <tableColumn id="4" xr3:uid="{D563BE25-2025-4769-9DFC-34AE31AA1EAA}" name="Quantitat" dataDxfId="217">
      <calculatedColumnFormula>SUM('Espai esdeveniment'!E73,'Dades alimentació i begudes'!E84,'Altres empreses proveïdores'!E62,'Dades Allotjament'!E52,'Dades transport'!E77,'Dades organització'!E110)</calculatedColumnFormula>
    </tableColumn>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9665CDF-C0BB-407D-B2B3-3F358E0DC1C2}" name="Tabla_2.2.2_Origen_Ponents37" displayName="Tabla_2.2.2_Origen_Ponents37" ref="B168:E171" totalsRowShown="0" headerRowDxfId="216" dataDxfId="215" tableBorderDxfId="214">
  <autoFilter ref="B168:E171" xr:uid="{89665CDF-C0BB-407D-B2B3-3F358E0DC1C2}"/>
  <tableColumns count="4">
    <tableColumn id="1" xr3:uid="{AF4A6237-F81F-4FA8-A58A-5342818D0A01}" name="Ponents" dataDxfId="213"/>
    <tableColumn id="2" xr3:uid="{91479098-EB17-433A-9A23-E330A05AA389}" name="Total per origen" dataDxfId="212"/>
    <tableColumn id="3" xr3:uid="{5EE84B90-15F6-4F61-B143-D100FB540072}" name="Unitat de mesura" dataDxfId="211"/>
    <tableColumn id="4" xr3:uid="{4144B622-1AD8-410C-BB12-BADA7E6A6811}" name="Quantitat" dataDxfId="210">
      <calculatedColumnFormula>SUM('Dades organització'!E116)</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6.bin"/><Relationship Id="rId1" Type="http://schemas.openxmlformats.org/officeDocument/2006/relationships/hyperlink" Target="https://canviclimatic.gencat.cat/ca/ambits/mitigacio/programa-voluntari-de-compensacio-de-gasos-amb-efecte-dhivernacle/compensacio-emissions-credits-programa/com-comprar-credits-geh/"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8" Type="http://schemas.openxmlformats.org/officeDocument/2006/relationships/hyperlink" Target="https://canviclimatic.gencat.cat/web/.content/04_ACTUA/Com_calcular_emissions_GEH/guia_de_calcul_demissions_de_co2/2023_Guia-de-calcul-emissions-GEH.pdf" TargetMode="External"/><Relationship Id="rId13" Type="http://schemas.openxmlformats.org/officeDocument/2006/relationships/hyperlink" Target="https://canviclimatic.gencat.cat/web/.content/04_ACTUA/Com_calcular_emissions_GEH/guia_de_calcul_demissions_de_co2/2023_Guia-de-calcul-emissions-GEH.pdf" TargetMode="External"/><Relationship Id="rId18" Type="http://schemas.openxmlformats.org/officeDocument/2006/relationships/hyperlink" Target="https://canviclimatic.gencat.cat/web/.content/04_ACTUA/Com_calcular_emissions_GEH/guia_de_calcul_demissions_de_co2/2023_Guia-de-calcul-emissions-GEH.pdf" TargetMode="External"/><Relationship Id="rId3" Type="http://schemas.openxmlformats.org/officeDocument/2006/relationships/hyperlink" Target="https://assets.publishing.service.gov.uk/government/uploads/system/uploads/attachment_data/file/1083855/ghg-conversion-factors-2022-full-set.xls" TargetMode="External"/><Relationship Id="rId21" Type="http://schemas.openxmlformats.org/officeDocument/2006/relationships/hyperlink" Target="https://canviclimatic.gencat.cat/web/.content/04_ACTUA/Com_calcular_emissions_GEH/guia_de_calcul_demissions_de_co2/2023_Guia-de-calcul-emissions-GEH.pdf" TargetMode="External"/><Relationship Id="rId7" Type="http://schemas.openxmlformats.org/officeDocument/2006/relationships/hyperlink" Target="https://canviclimatic.gencat.cat/web/.content/04_ACTUA/Com_calcular_emissions_GEH/guia_de_calcul_demissions_de_co2/2023_Guia-de-calcul-emissions-GEH.pdf" TargetMode="External"/><Relationship Id="rId12" Type="http://schemas.openxmlformats.org/officeDocument/2006/relationships/hyperlink" Target="https://canviclimatic.gencat.cat/web/.content/04_ACTUA/Com_calcular_emissions_GEH/guia_de_calcul_demissions_de_co2/2023_Guia-de-calcul-emissions-GEH.pdf" TargetMode="External"/><Relationship Id="rId17" Type="http://schemas.openxmlformats.org/officeDocument/2006/relationships/hyperlink" Target="https://canviclimatic.gencat.cat/web/.content/04_ACTUA/Com_calcular_emissions_GEH/guia_de_calcul_demissions_de_co2/220622_Guia-calcul-emissions-GEH_OCCC.pdf" TargetMode="External"/><Relationship Id="rId25" Type="http://schemas.openxmlformats.org/officeDocument/2006/relationships/comments" Target="../comments10.xml"/><Relationship Id="rId2" Type="http://schemas.openxmlformats.org/officeDocument/2006/relationships/hyperlink" Target="https://assets.publishing.service.gov.uk/government/uploads/system/uploads/attachment_data/file/1083855/ghg-conversion-factors-2022-full-set.xls" TargetMode="External"/><Relationship Id="rId16" Type="http://schemas.openxmlformats.org/officeDocument/2006/relationships/hyperlink" Target="https://canviclimatic.gencat.cat/web/.content/04_ACTUA/Com_calcular_emissions_GEH/guia_de_calcul_demissions_de_co2/220622_Guia-calcul-emissions-GEH_OCCC.pdf" TargetMode="External"/><Relationship Id="rId20" Type="http://schemas.openxmlformats.org/officeDocument/2006/relationships/hyperlink" Target="https://canviclimatic.gencat.cat/web/.content/04_ACTUA/Com_calcular_emissions_GEH/guia_de_calcul_demissions_de_co2/2023_Guia-de-calcul-emissions-GEH.pdf" TargetMode="External"/><Relationship Id="rId1" Type="http://schemas.openxmlformats.org/officeDocument/2006/relationships/hyperlink" Target="https://assets.publishing.service.gov.uk/government/uploads/system/uploads/attachment_data/file/1083855/ghg-conversion-factors-2022-full-set.xls" TargetMode="External"/><Relationship Id="rId6" Type="http://schemas.openxmlformats.org/officeDocument/2006/relationships/hyperlink" Target="https://canviclimatic.gencat.cat/web/.content/04_ACTUA/Com_calcular_emissions_GEH/guia_de_calcul_demissions_de_co2/2023_Guia-de-calcul-emissions-GEH.pdf" TargetMode="External"/><Relationship Id="rId11" Type="http://schemas.openxmlformats.org/officeDocument/2006/relationships/hyperlink" Target="https://canviclimatic.gencat.cat/web/.content/04_ACTUA/Com_calcular_emissions_GEH/guia_de_calcul_demissions_de_co2/2023_Guia-de-calcul-emissions-GEH.pdf" TargetMode="External"/><Relationship Id="rId24" Type="http://schemas.openxmlformats.org/officeDocument/2006/relationships/vmlDrawing" Target="../drawings/vmlDrawing10.vml"/><Relationship Id="rId5" Type="http://schemas.openxmlformats.org/officeDocument/2006/relationships/hyperlink" Target="https://canviclimatic.gencat.cat/web/.content/04_ACTUA/Com_calcular_emissions_GEH/guia_de_calcul_demissions_de_co2/2023_Guia-de-calcul-emissions-GEH.pdf" TargetMode="External"/><Relationship Id="rId15" Type="http://schemas.openxmlformats.org/officeDocument/2006/relationships/hyperlink" Target="https://canviclimatic.gencat.cat/web/.content/04_ACTUA/Com_calcular_emissions_GEH/guia_de_calcul_demissions_de_co2/2023_Guia-de-calcul-emissions-GEH.pdf" TargetMode="External"/><Relationship Id="rId23" Type="http://schemas.openxmlformats.org/officeDocument/2006/relationships/printerSettings" Target="../printerSettings/printerSettings7.bin"/><Relationship Id="rId10" Type="http://schemas.openxmlformats.org/officeDocument/2006/relationships/hyperlink" Target="https://canviclimatic.gencat.cat/web/.content/04_ACTUA/Com_calcular_emissions_GEH/guia_de_calcul_demissions_de_co2/220622_Guia-calcul-emissions-GEH_OCCC.pdf" TargetMode="External"/><Relationship Id="rId19" Type="http://schemas.openxmlformats.org/officeDocument/2006/relationships/hyperlink" Target="https://canviclimatic.gencat.cat/web/.content/04_ACTUA/Com_calcular_emissions_GEH/guia_de_calcul_demissions_de_co2/2023_Guia-de-calcul-emissions-GEH.pdf" TargetMode="External"/><Relationship Id="rId4" Type="http://schemas.openxmlformats.org/officeDocument/2006/relationships/hyperlink" Target="https://assets.publishing.service.gov.uk/government/uploads/system/uploads/attachment_data/file/1083855/ghg-conversion-factors-2022-full-set.xls" TargetMode="External"/><Relationship Id="rId9" Type="http://schemas.openxmlformats.org/officeDocument/2006/relationships/hyperlink" Target="https://canviclimatic.gencat.cat/web/.content/04_ACTUA/Com_calcular_emissions_GEH/guia_de_calcul_demissions_de_co2/2023_Guia-de-calcul-emissions-GEH.pdf" TargetMode="External"/><Relationship Id="rId14" Type="http://schemas.openxmlformats.org/officeDocument/2006/relationships/hyperlink" Target="https://canviclimatic.gencat.cat/web/.content/04_ACTUA/Com_calcular_emissions_GEH/guia_de_calcul_demissions_de_co2/220622_Guia-calcul-emissions-GEH_OCCC.pdf" TargetMode="External"/><Relationship Id="rId22" Type="http://schemas.openxmlformats.org/officeDocument/2006/relationships/hyperlink" Target="https://canviclimatic.gencat.cat/web/.content/04_ACTUA/Com_calcular_emissions_GEH/guia_de_calcul_demissions_de_co2/220622_Guia-calcul-emissions-GEH_OCCC.pdf" TargetMode="Externa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ajuntament.barcelona.cat/turisme/sites/default/files/1707_informe_inedit_petjada_carboni.pdf" TargetMode="External"/><Relationship Id="rId7" Type="http://schemas.openxmlformats.org/officeDocument/2006/relationships/hyperlink" Target="https://ajuntament.barcelona.cat/turisme/sites/default/files/1707_informe_inedit_petjada_carboni.pdf" TargetMode="External"/><Relationship Id="rId2" Type="http://schemas.openxmlformats.org/officeDocument/2006/relationships/hyperlink" Target="https://canviclimatic.gencat.cat/web/.content/04_ACTUA/Com_calcular_emissions_GEH/guia_de_calcul_demissions_de_co2/2023_Guia-de-calcul-emissions-GEH.pdf" TargetMode="External"/><Relationship Id="rId1" Type="http://schemas.openxmlformats.org/officeDocument/2006/relationships/hyperlink" Target="https://canviclimatic.gencat.cat/web/.content/04_ACTUA/Com_calcular_emissions_GEH/guia_de_calcul_demissions_de_co2/2023_Guia-de-calcul-emissions-GEH.pdf" TargetMode="External"/><Relationship Id="rId6" Type="http://schemas.openxmlformats.org/officeDocument/2006/relationships/hyperlink" Target="https://canviclimatic.gencat.cat/web/.content/04_ACTUA/Com_calcular_emissions_GEH/guia_de_calcul_demissions_de_co2/2023_Guia-de-calcul-emissions-GEH.pdf" TargetMode="External"/><Relationship Id="rId5" Type="http://schemas.openxmlformats.org/officeDocument/2006/relationships/hyperlink" Target="https://canviclimatic.gencat.cat/web/.content/04_ACTUA/Com_calcular_emissions_GEH/guia_de_calcul_demissions_de_co2/2023_Guia-de-calcul-emissions-GEH.pdf" TargetMode="External"/><Relationship Id="rId10" Type="http://schemas.openxmlformats.org/officeDocument/2006/relationships/comments" Target="../comments11.xml"/><Relationship Id="rId4" Type="http://schemas.openxmlformats.org/officeDocument/2006/relationships/hyperlink" Target="https://ajuntament.barcelona.cat/turisme/sites/default/files/1707_informe_inedit_petjada_carboni.pdf" TargetMode="External"/><Relationship Id="rId9"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ionet.europa.eu/etcs/etc-wmge/products/etc-wmge-reports/greenhouse-gas-emissions-and-natural-capital-implications-of-plastics-including-biobased-plastics/@@download/file/ETC_2.1.2.1._GHGEmissionsOfPlastics_FinalReport_v7.0_ED.pdf" TargetMode="External"/><Relationship Id="rId7" Type="http://schemas.openxmlformats.org/officeDocument/2006/relationships/printerSettings" Target="../printerSettings/printerSettings9.bin"/><Relationship Id="rId2" Type="http://schemas.openxmlformats.org/officeDocument/2006/relationships/hyperlink" Target="https://canviclimatic.gencat.cat/web/.content/04_ACTUA/Com_calcular_emissions_GEH/guia_de_calcul_demissions_de_co2/2023_Guia-de-calcul-emissions-GEH.pdf" TargetMode="External"/><Relationship Id="rId1" Type="http://schemas.openxmlformats.org/officeDocument/2006/relationships/hyperlink" Target="https://canviclimatic.gencat.cat/web/.content/04_ACTUA/Com_calcular_emissions_GEH/guia_de_calcul_demissions_de_co2/2023_Guia-de-calcul-emissions-GEH.pdf" TargetMode="External"/><Relationship Id="rId6" Type="http://schemas.openxmlformats.org/officeDocument/2006/relationships/hyperlink" Target="https://canviclimatic.gencat.cat/web/.content/04_ACTUA/Com_calcular_emissions_GEH/guia_de_calcul_demissions_de_co2/2023_Guia-de-calcul-emissions-GEH.pdf" TargetMode="External"/><Relationship Id="rId5" Type="http://schemas.openxmlformats.org/officeDocument/2006/relationships/hyperlink" Target="https://canviclimatic.gencat.cat/web/.content/04_ACTUA/Com_calcular_emissions_GEH/guia_de_calcul_demissions_de_co2/2023_Guia-de-calcul-emissions-GEH.pdf" TargetMode="External"/><Relationship Id="rId4" Type="http://schemas.openxmlformats.org/officeDocument/2006/relationships/hyperlink" Target="https://canviclimatic.gencat.cat/web/.content/04_ACTUA/Com_calcular_emissions_GEH/guia_de_calcul_demissions_de_co2/2023_Guia-de-calcul-emissions-GEH.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huellaco2.org/alimentos.php" TargetMode="External"/><Relationship Id="rId13" Type="http://schemas.openxmlformats.org/officeDocument/2006/relationships/drawing" Target="../drawings/drawing11.xml"/><Relationship Id="rId3" Type="http://schemas.openxmlformats.org/officeDocument/2006/relationships/hyperlink" Target="https://huellaco2.org/alimentos.php" TargetMode="External"/><Relationship Id="rId7" Type="http://schemas.openxmlformats.org/officeDocument/2006/relationships/hyperlink" Target="https://huellaco2.org/alimentos.php" TargetMode="External"/><Relationship Id="rId12" Type="http://schemas.openxmlformats.org/officeDocument/2006/relationships/printerSettings" Target="../printerSettings/printerSettings10.bin"/><Relationship Id="rId2" Type="http://schemas.openxmlformats.org/officeDocument/2006/relationships/hyperlink" Target="https://huellaco2.org/alimentos.php" TargetMode="External"/><Relationship Id="rId1" Type="http://schemas.openxmlformats.org/officeDocument/2006/relationships/hyperlink" Target="https://huellaco2.org/alimentos.php" TargetMode="External"/><Relationship Id="rId6" Type="http://schemas.openxmlformats.org/officeDocument/2006/relationships/hyperlink" Target="https://huellaco2.org/alimentos.php" TargetMode="External"/><Relationship Id="rId11" Type="http://schemas.openxmlformats.org/officeDocument/2006/relationships/hyperlink" Target="https://huellaco2.org/alimentos.php" TargetMode="External"/><Relationship Id="rId5" Type="http://schemas.openxmlformats.org/officeDocument/2006/relationships/hyperlink" Target="https://huellaco2.org/alimentos.php" TargetMode="External"/><Relationship Id="rId15" Type="http://schemas.openxmlformats.org/officeDocument/2006/relationships/comments" Target="../comments12.xml"/><Relationship Id="rId10" Type="http://schemas.openxmlformats.org/officeDocument/2006/relationships/hyperlink" Target="https://huellaco2.org/alimentos.php" TargetMode="External"/><Relationship Id="rId4" Type="http://schemas.openxmlformats.org/officeDocument/2006/relationships/hyperlink" Target="https://huellaco2.org/alimentos.php" TargetMode="External"/><Relationship Id="rId9" Type="http://schemas.openxmlformats.org/officeDocument/2006/relationships/hyperlink" Target="https://huellaco2.org/alimentos.php" TargetMode="External"/><Relationship Id="rId14"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18" Type="http://schemas.openxmlformats.org/officeDocument/2006/relationships/table" Target="../tables/table15.xml"/><Relationship Id="rId3" Type="http://schemas.openxmlformats.org/officeDocument/2006/relationships/vmlDrawing" Target="../drawings/vmlDrawing1.v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 Type="http://schemas.openxmlformats.org/officeDocument/2006/relationships/drawing" Target="../drawings/drawing2.xml"/><Relationship Id="rId16" Type="http://schemas.openxmlformats.org/officeDocument/2006/relationships/table" Target="../tables/table13.xml"/><Relationship Id="rId1" Type="http://schemas.openxmlformats.org/officeDocument/2006/relationships/printerSettings" Target="../printerSettings/printerSettings2.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5" Type="http://schemas.openxmlformats.org/officeDocument/2006/relationships/table" Target="../tables/table12.xml"/><Relationship Id="rId10" Type="http://schemas.openxmlformats.org/officeDocument/2006/relationships/table" Target="../tables/table7.xml"/><Relationship Id="rId19" Type="http://schemas.openxmlformats.org/officeDocument/2006/relationships/comments" Target="../comments1.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0.xml"/><Relationship Id="rId13" Type="http://schemas.openxmlformats.org/officeDocument/2006/relationships/table" Target="../tables/table25.xml"/><Relationship Id="rId3" Type="http://schemas.openxmlformats.org/officeDocument/2006/relationships/vmlDrawing" Target="../drawings/vmlDrawing2.vml"/><Relationship Id="rId7" Type="http://schemas.openxmlformats.org/officeDocument/2006/relationships/table" Target="../tables/table19.xml"/><Relationship Id="rId12" Type="http://schemas.openxmlformats.org/officeDocument/2006/relationships/table" Target="../tables/table24.xml"/><Relationship Id="rId2" Type="http://schemas.openxmlformats.org/officeDocument/2006/relationships/drawing" Target="../drawings/drawing3.xml"/><Relationship Id="rId16"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5" Type="http://schemas.openxmlformats.org/officeDocument/2006/relationships/table" Target="../tables/table2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 Id="rId14" Type="http://schemas.openxmlformats.org/officeDocument/2006/relationships/table" Target="../tables/table2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vmlDrawing" Target="../drawings/vmlDrawing4.vml"/><Relationship Id="rId1" Type="http://schemas.openxmlformats.org/officeDocument/2006/relationships/drawing" Target="../drawings/drawing5.xml"/><Relationship Id="rId5" Type="http://schemas.openxmlformats.org/officeDocument/2006/relationships/comments" Target="../comments4.xml"/><Relationship Id="rId4" Type="http://schemas.openxmlformats.org/officeDocument/2006/relationships/table" Target="../tables/table2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vmlDrawing" Target="../drawings/vmlDrawing5.vml"/><Relationship Id="rId1" Type="http://schemas.openxmlformats.org/officeDocument/2006/relationships/drawing" Target="../drawings/drawing6.xml"/><Relationship Id="rId5" Type="http://schemas.openxmlformats.org/officeDocument/2006/relationships/comments" Target="../comments5.xml"/><Relationship Id="rId4" Type="http://schemas.openxmlformats.org/officeDocument/2006/relationships/table" Target="../tables/table3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vmlDrawing" Target="../drawings/vmlDrawing6.vml"/><Relationship Id="rId1" Type="http://schemas.openxmlformats.org/officeDocument/2006/relationships/drawing" Target="../drawings/drawing7.xml"/><Relationship Id="rId5" Type="http://schemas.openxmlformats.org/officeDocument/2006/relationships/comments" Target="../comments6.xml"/><Relationship Id="rId4" Type="http://schemas.openxmlformats.org/officeDocument/2006/relationships/table" Target="../tables/table3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7.xml"/><Relationship Id="rId2" Type="http://schemas.openxmlformats.org/officeDocument/2006/relationships/drawing" Target="../drawings/drawing8.xml"/><Relationship Id="rId1" Type="http://schemas.openxmlformats.org/officeDocument/2006/relationships/printerSettings" Target="../printerSettings/printerSettings4.bin"/><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table" Target="../tables/table3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8.xml"/><Relationship Id="rId2" Type="http://schemas.openxmlformats.org/officeDocument/2006/relationships/drawing" Target="../drawings/drawing9.xml"/><Relationship Id="rId1" Type="http://schemas.openxmlformats.org/officeDocument/2006/relationships/printerSettings" Target="../printerSettings/printerSettings5.bin"/><Relationship Id="rId6" Type="http://schemas.openxmlformats.org/officeDocument/2006/relationships/table" Target="../tables/table39.xml"/><Relationship Id="rId5" Type="http://schemas.openxmlformats.org/officeDocument/2006/relationships/table" Target="../tables/table38.xml"/><Relationship Id="rId4" Type="http://schemas.openxmlformats.org/officeDocument/2006/relationships/table" Target="../tables/table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sheetPr>
  <dimension ref="A1:AM185"/>
  <sheetViews>
    <sheetView zoomScale="85" zoomScaleNormal="85" zoomScaleSheetLayoutView="82" workbookViewId="0">
      <pane ySplit="1" topLeftCell="A9" activePane="bottomLeft" state="frozen"/>
      <selection pane="bottomLeft" activeCell="E9" sqref="E9"/>
    </sheetView>
  </sheetViews>
  <sheetFormatPr baseColWidth="10" defaultColWidth="10.88671875" defaultRowHeight="14.4"/>
  <cols>
    <col min="1" max="1" width="26.44140625" customWidth="1"/>
    <col min="2" max="2" width="119.109375" customWidth="1"/>
    <col min="3" max="39" width="10.88671875" style="36"/>
  </cols>
  <sheetData>
    <row r="1" spans="1:16" ht="50.25" customHeight="1">
      <c r="A1" s="711" t="s">
        <v>0</v>
      </c>
      <c r="B1" s="711"/>
    </row>
    <row r="2" spans="1:16" s="304" customFormat="1" ht="18">
      <c r="A2" s="38" t="s">
        <v>1</v>
      </c>
      <c r="C2" s="305"/>
      <c r="D2" s="306"/>
      <c r="E2" s="306"/>
      <c r="F2" s="306"/>
      <c r="G2" s="306"/>
      <c r="H2" s="306"/>
      <c r="I2" s="305"/>
      <c r="J2" s="305"/>
      <c r="K2" s="305"/>
      <c r="L2" s="305"/>
      <c r="M2" s="305"/>
      <c r="N2" s="305"/>
      <c r="O2" s="305"/>
      <c r="P2" s="305"/>
    </row>
    <row r="3" spans="1:16" s="304" customFormat="1" ht="18" hidden="1">
      <c r="A3" s="38"/>
      <c r="C3" s="305"/>
      <c r="D3" s="306"/>
      <c r="E3" s="306"/>
      <c r="F3" s="306"/>
      <c r="G3" s="306"/>
      <c r="H3" s="306"/>
      <c r="I3" s="305"/>
      <c r="J3" s="305"/>
      <c r="K3" s="305"/>
      <c r="L3" s="305"/>
      <c r="M3" s="305"/>
      <c r="N3" s="305"/>
      <c r="O3" s="305"/>
      <c r="P3" s="305"/>
    </row>
    <row r="4" spans="1:16" ht="15.6">
      <c r="A4" s="713" t="s">
        <v>2</v>
      </c>
      <c r="B4" s="713"/>
    </row>
    <row r="5" spans="1:16" ht="15.6">
      <c r="A5" s="713" t="s">
        <v>3</v>
      </c>
      <c r="B5" s="713"/>
    </row>
    <row r="6" spans="1:16" ht="15.6">
      <c r="A6" s="713" t="s">
        <v>4</v>
      </c>
      <c r="B6" s="713"/>
    </row>
    <row r="7" spans="1:16" ht="5.4" customHeight="1">
      <c r="A7" s="36"/>
      <c r="B7" s="36"/>
    </row>
    <row r="8" spans="1:16" ht="21">
      <c r="A8" s="712" t="s">
        <v>2</v>
      </c>
      <c r="B8" s="712"/>
    </row>
    <row r="9" spans="1:16" ht="124.8">
      <c r="A9" s="308" t="s">
        <v>5</v>
      </c>
      <c r="B9" s="307" t="s">
        <v>518</v>
      </c>
    </row>
    <row r="10" spans="1:16" ht="15.6">
      <c r="A10" s="309" t="s">
        <v>6</v>
      </c>
      <c r="B10" s="336" t="s">
        <v>7</v>
      </c>
    </row>
    <row r="11" spans="1:16" ht="6.75" customHeight="1"/>
    <row r="12" spans="1:16" ht="21">
      <c r="A12" s="712" t="s">
        <v>3</v>
      </c>
      <c r="B12" s="712"/>
    </row>
    <row r="13" spans="1:16" ht="204.75" customHeight="1">
      <c r="A13" s="310" t="s">
        <v>6</v>
      </c>
      <c r="B13" s="307" t="s">
        <v>537</v>
      </c>
    </row>
    <row r="14" spans="1:16" ht="6.75" customHeight="1"/>
    <row r="15" spans="1:16" ht="21">
      <c r="A15" s="712" t="s">
        <v>4</v>
      </c>
      <c r="B15" s="712"/>
    </row>
    <row r="16" spans="1:16" ht="109.2">
      <c r="A16" s="310" t="s">
        <v>6</v>
      </c>
      <c r="B16" s="307" t="s">
        <v>535</v>
      </c>
    </row>
    <row r="17" spans="1:2" s="36" customFormat="1" ht="15.6">
      <c r="B17" s="337"/>
    </row>
    <row r="18" spans="1:2" s="36" customFormat="1" ht="15.6">
      <c r="B18" s="337"/>
    </row>
    <row r="19" spans="1:2" s="36" customFormat="1">
      <c r="A19" s="334" t="s">
        <v>8</v>
      </c>
      <c r="B19" s="333" t="s">
        <v>519</v>
      </c>
    </row>
    <row r="20" spans="1:2" s="36" customFormat="1" ht="4.5" customHeight="1"/>
    <row r="21" spans="1:2" s="36" customFormat="1" ht="124.2">
      <c r="A21" s="331" t="s">
        <v>8</v>
      </c>
      <c r="B21" s="483" t="s">
        <v>520</v>
      </c>
    </row>
    <row r="22" spans="1:2" s="36" customFormat="1"/>
    <row r="23" spans="1:2" s="36" customFormat="1"/>
    <row r="24" spans="1:2" s="36" customFormat="1"/>
    <row r="25" spans="1:2" s="36" customFormat="1"/>
    <row r="26" spans="1:2" s="36" customFormat="1"/>
    <row r="27" spans="1:2" s="36" customFormat="1"/>
    <row r="28" spans="1:2" s="36" customFormat="1"/>
    <row r="29" spans="1:2" s="36" customFormat="1"/>
    <row r="30" spans="1:2" s="36" customFormat="1"/>
    <row r="31" spans="1:2" s="36" customFormat="1"/>
    <row r="32" spans="1:2"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sheetData>
  <sheetProtection sheet="1"/>
  <mergeCells count="7">
    <mergeCell ref="A1:B1"/>
    <mergeCell ref="A15:B15"/>
    <mergeCell ref="A12:B12"/>
    <mergeCell ref="A8:B8"/>
    <mergeCell ref="A4:B4"/>
    <mergeCell ref="A5:B5"/>
    <mergeCell ref="A6:B6"/>
  </mergeCells>
  <hyperlinks>
    <hyperlink ref="A4" location="Descripció_de_l_eina" display="Descripció de l'eina" xr:uid="{00000000-0004-0000-0000-000000000000}"/>
    <hyperlink ref="A5" location="Com_funciona_l_eina?" display="Com funciona l'eina?" xr:uid="{00000000-0004-0000-0000-000001000000}"/>
    <hyperlink ref="A6" location="Navegació" display="Navegació" xr:uid="{00000000-0004-0000-0000-000002000000}"/>
  </hyperlinks>
  <pageMargins left="0.25" right="0.25" top="0.75" bottom="0.75" header="0.3" footer="0.3"/>
  <pageSetup paperSize="9" orientation="landscape" horizontalDpi="300" r:id="rId1"/>
  <rowBreaks count="1" manualBreakCount="1">
    <brk id="14" max="1"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ull2">
    <tabColor rgb="FF000000"/>
  </sheetPr>
  <dimension ref="A1:AS256"/>
  <sheetViews>
    <sheetView zoomScale="85" zoomScaleNormal="85" zoomScaleSheetLayoutView="92" workbookViewId="0">
      <pane ySplit="1" topLeftCell="A15" activePane="bottomLeft" state="frozen"/>
      <selection pane="bottomLeft" activeCell="C33" sqref="C33"/>
    </sheetView>
  </sheetViews>
  <sheetFormatPr baseColWidth="10" defaultColWidth="20" defaultRowHeight="14.4"/>
  <cols>
    <col min="1" max="1" width="4.88671875" style="147" customWidth="1"/>
    <col min="2" max="2" width="54.44140625" style="147" customWidth="1"/>
    <col min="3" max="3" width="12.109375" style="607" bestFit="1" customWidth="1"/>
    <col min="4" max="4" width="55.109375" style="147" bestFit="1" customWidth="1"/>
    <col min="5" max="6" width="16.44140625" style="147" customWidth="1"/>
    <col min="7" max="7" width="20" style="147"/>
    <col min="8" max="8" width="3.88671875" style="147" customWidth="1"/>
    <col min="9" max="12" width="20" style="147"/>
    <col min="13" max="13" width="30.109375" style="147" customWidth="1"/>
    <col min="14" max="26" width="20" style="565"/>
    <col min="27" max="16384" width="20" style="147"/>
  </cols>
  <sheetData>
    <row r="1" spans="1:26" s="564" customFormat="1" ht="21">
      <c r="A1" s="563" t="s">
        <v>230</v>
      </c>
      <c r="C1" s="147"/>
      <c r="D1" s="794"/>
      <c r="E1" s="794"/>
      <c r="F1" s="794"/>
      <c r="G1" s="794"/>
      <c r="H1" s="794"/>
      <c r="I1" s="565"/>
      <c r="J1" s="565"/>
      <c r="L1" s="565"/>
      <c r="M1" s="565"/>
      <c r="N1" s="565"/>
      <c r="O1" s="565"/>
      <c r="P1" s="565"/>
    </row>
    <row r="2" spans="1:26" ht="21">
      <c r="A2" s="566" t="s">
        <v>1</v>
      </c>
      <c r="B2" s="566"/>
      <c r="C2" s="566"/>
      <c r="D2" s="566"/>
      <c r="E2" s="566"/>
      <c r="F2" s="567"/>
      <c r="G2" s="567"/>
      <c r="H2" s="567"/>
      <c r="I2" s="567"/>
      <c r="J2" s="567"/>
      <c r="K2" s="568"/>
      <c r="L2" s="568"/>
      <c r="M2" s="568"/>
    </row>
    <row r="3" spans="1:26" ht="21" hidden="1">
      <c r="A3" s="566"/>
      <c r="B3" s="566"/>
      <c r="C3" s="566"/>
      <c r="D3" s="566"/>
      <c r="E3" s="566"/>
      <c r="F3" s="567"/>
      <c r="G3" s="567"/>
      <c r="H3" s="567"/>
      <c r="I3" s="567"/>
      <c r="J3" s="567"/>
      <c r="K3" s="568"/>
      <c r="L3" s="568"/>
      <c r="M3" s="568"/>
    </row>
    <row r="4" spans="1:26" ht="21">
      <c r="A4" s="788" t="s">
        <v>231</v>
      </c>
      <c r="B4" s="788"/>
      <c r="C4" s="788"/>
      <c r="D4" s="566"/>
      <c r="E4" s="566"/>
      <c r="F4" s="567"/>
      <c r="G4" s="567"/>
      <c r="H4" s="567"/>
      <c r="I4" s="567"/>
      <c r="J4" s="567"/>
      <c r="K4" s="568"/>
      <c r="L4" s="568"/>
      <c r="M4" s="568"/>
    </row>
    <row r="5" spans="1:26" ht="21">
      <c r="A5" s="788" t="s">
        <v>232</v>
      </c>
      <c r="B5" s="788"/>
      <c r="C5" s="788"/>
      <c r="D5" s="566"/>
      <c r="E5" s="566"/>
      <c r="F5" s="567"/>
      <c r="G5" s="567"/>
      <c r="H5" s="567"/>
      <c r="I5" s="567"/>
      <c r="J5" s="567"/>
      <c r="K5" s="568"/>
      <c r="L5" s="568"/>
      <c r="M5" s="568"/>
    </row>
    <row r="6" spans="1:26" ht="21">
      <c r="A6" s="788" t="s">
        <v>233</v>
      </c>
      <c r="B6" s="788"/>
      <c r="C6" s="788"/>
      <c r="D6" s="566"/>
      <c r="E6" s="566"/>
      <c r="F6" s="567"/>
      <c r="G6" s="567"/>
      <c r="H6" s="567"/>
      <c r="I6" s="567"/>
      <c r="J6" s="567"/>
      <c r="K6" s="568"/>
      <c r="L6" s="568"/>
      <c r="M6" s="568"/>
    </row>
    <row r="7" spans="1:26" ht="21">
      <c r="A7" s="788" t="s">
        <v>234</v>
      </c>
      <c r="B7" s="788"/>
      <c r="C7" s="788"/>
      <c r="D7" s="566"/>
      <c r="E7" s="566"/>
      <c r="F7" s="567"/>
      <c r="G7" s="567"/>
      <c r="H7" s="567"/>
      <c r="I7" s="567"/>
      <c r="J7" s="567"/>
      <c r="K7" s="568"/>
      <c r="L7" s="568"/>
      <c r="M7" s="568"/>
    </row>
    <row r="8" spans="1:26" ht="21">
      <c r="A8" s="788" t="s">
        <v>439</v>
      </c>
      <c r="B8" s="788"/>
      <c r="C8" s="788"/>
      <c r="D8" s="566"/>
      <c r="E8" s="566"/>
      <c r="F8" s="567"/>
      <c r="G8" s="567"/>
      <c r="H8" s="567"/>
      <c r="I8" s="567"/>
      <c r="J8" s="567"/>
      <c r="K8" s="568"/>
      <c r="L8" s="568"/>
      <c r="M8" s="568"/>
    </row>
    <row r="9" spans="1:26" ht="21">
      <c r="A9" s="788" t="s">
        <v>235</v>
      </c>
      <c r="B9" s="788"/>
      <c r="C9" s="788"/>
      <c r="D9" s="566"/>
      <c r="E9" s="566"/>
      <c r="F9" s="567"/>
      <c r="G9" s="567"/>
      <c r="H9" s="567"/>
      <c r="I9" s="567"/>
      <c r="J9" s="567"/>
      <c r="K9" s="568"/>
      <c r="L9" s="568"/>
      <c r="M9" s="568"/>
    </row>
    <row r="10" spans="1:26" ht="21">
      <c r="A10" s="569" t="s">
        <v>269</v>
      </c>
      <c r="B10" s="569"/>
      <c r="C10" s="569"/>
      <c r="D10" s="569"/>
      <c r="E10" s="566"/>
      <c r="F10" s="567"/>
      <c r="G10" s="567"/>
      <c r="H10" s="567"/>
      <c r="I10" s="567"/>
      <c r="J10" s="567"/>
      <c r="K10" s="568"/>
      <c r="L10" s="568"/>
      <c r="M10" s="568"/>
    </row>
    <row r="11" spans="1:26" ht="21">
      <c r="A11" s="569" t="s">
        <v>236</v>
      </c>
      <c r="B11" s="569"/>
      <c r="C11" s="569"/>
      <c r="D11" s="566"/>
      <c r="E11" s="566"/>
      <c r="F11" s="567"/>
      <c r="G11" s="567"/>
      <c r="H11" s="567"/>
      <c r="I11" s="567"/>
      <c r="J11" s="567"/>
      <c r="K11" s="568"/>
      <c r="L11" s="568"/>
      <c r="M11" s="568"/>
    </row>
    <row r="12" spans="1:26" ht="21">
      <c r="A12" s="570"/>
      <c r="B12" s="570"/>
      <c r="C12" s="570"/>
      <c r="D12" s="571"/>
      <c r="E12" s="571"/>
      <c r="F12" s="567"/>
      <c r="G12" s="567"/>
      <c r="H12" s="567"/>
      <c r="I12" s="567"/>
      <c r="J12" s="567"/>
      <c r="K12" s="568"/>
      <c r="L12" s="568"/>
      <c r="M12" s="568"/>
    </row>
    <row r="13" spans="1:26" ht="29.25" customHeight="1">
      <c r="A13" s="796">
        <f>'Dades esdeveniment'!C227</f>
        <v>0</v>
      </c>
      <c r="B13" s="796"/>
      <c r="C13" s="313"/>
      <c r="D13" s="335">
        <f>'Dades esdeveniment'!E227</f>
        <v>0</v>
      </c>
      <c r="E13" s="313"/>
      <c r="F13" s="313"/>
      <c r="G13" s="313"/>
      <c r="H13" s="313"/>
      <c r="I13" s="12" t="s">
        <v>105</v>
      </c>
      <c r="J13" s="12" t="s">
        <v>105</v>
      </c>
      <c r="K13" s="12"/>
      <c r="L13" s="12" t="s">
        <v>105</v>
      </c>
      <c r="M13" s="12" t="s">
        <v>105</v>
      </c>
    </row>
    <row r="14" spans="1:26" ht="21">
      <c r="A14" s="570"/>
      <c r="B14" s="570"/>
      <c r="C14" s="570"/>
      <c r="D14" s="570"/>
      <c r="E14" s="570"/>
      <c r="F14" s="567"/>
      <c r="G14" s="567"/>
      <c r="H14" s="567"/>
      <c r="I14" s="567"/>
      <c r="J14" s="567"/>
      <c r="K14" s="568"/>
      <c r="L14" s="568"/>
      <c r="M14" s="568"/>
    </row>
    <row r="15" spans="1:26" s="572" customFormat="1" ht="21" customHeight="1">
      <c r="A15" s="795" t="s">
        <v>231</v>
      </c>
      <c r="B15" s="795"/>
      <c r="C15" s="795"/>
      <c r="D15" s="795"/>
      <c r="E15" s="795"/>
      <c r="F15" s="795"/>
      <c r="G15" s="795"/>
      <c r="H15" s="795"/>
      <c r="I15" s="795"/>
      <c r="J15" s="795"/>
      <c r="K15" s="795"/>
      <c r="L15" s="795"/>
      <c r="N15" s="573"/>
      <c r="O15" s="573"/>
      <c r="P15" s="573"/>
      <c r="Q15" s="573"/>
      <c r="R15" s="573"/>
      <c r="S15" s="573"/>
      <c r="T15" s="573"/>
      <c r="U15" s="573"/>
      <c r="V15" s="573"/>
      <c r="W15" s="573"/>
      <c r="X15" s="573"/>
      <c r="Y15" s="573"/>
      <c r="Z15" s="573"/>
    </row>
    <row r="16" spans="1:26" ht="21" customHeight="1">
      <c r="A16" s="11" t="s">
        <v>237</v>
      </c>
      <c r="B16" s="565"/>
      <c r="C16" s="565"/>
      <c r="D16" s="565"/>
      <c r="E16" s="565"/>
      <c r="F16" s="565"/>
      <c r="G16" s="565"/>
      <c r="H16" s="565"/>
      <c r="I16" s="565"/>
      <c r="J16" s="565"/>
      <c r="K16" s="565"/>
      <c r="L16" s="565"/>
      <c r="M16" s="568"/>
    </row>
    <row r="17" spans="1:17" ht="24.75" customHeight="1">
      <c r="A17" s="565"/>
      <c r="B17" s="565"/>
      <c r="C17" s="567"/>
      <c r="D17" s="567"/>
      <c r="E17" s="567"/>
      <c r="F17" s="567"/>
      <c r="G17" s="567"/>
      <c r="H17" s="567"/>
      <c r="I17" s="567"/>
      <c r="J17" s="567"/>
      <c r="K17" s="568"/>
      <c r="L17" s="568"/>
      <c r="M17" s="568"/>
    </row>
    <row r="18" spans="1:17" ht="33.9" customHeight="1">
      <c r="A18" s="788" t="s">
        <v>238</v>
      </c>
      <c r="B18" s="788"/>
      <c r="C18" s="567"/>
      <c r="D18" s="567"/>
      <c r="E18" s="567"/>
      <c r="F18" s="567"/>
      <c r="G18" s="567"/>
      <c r="H18" s="567"/>
      <c r="I18" s="567"/>
      <c r="J18" s="567"/>
      <c r="K18" s="568"/>
      <c r="L18" s="568"/>
      <c r="M18" s="568"/>
    </row>
    <row r="19" spans="1:17">
      <c r="A19" s="565"/>
      <c r="B19" s="565"/>
      <c r="C19" s="574"/>
      <c r="D19" s="565"/>
      <c r="E19" s="565"/>
      <c r="F19" s="565"/>
      <c r="G19" s="565"/>
      <c r="H19" s="565"/>
      <c r="I19" s="565"/>
      <c r="J19" s="565"/>
      <c r="K19" s="565"/>
      <c r="L19" s="565"/>
      <c r="M19" s="565"/>
    </row>
    <row r="20" spans="1:17" ht="35.4" customHeight="1">
      <c r="A20" s="789" t="s">
        <v>232</v>
      </c>
      <c r="B20" s="789"/>
      <c r="C20" s="789"/>
      <c r="D20" s="789"/>
      <c r="E20" s="789"/>
      <c r="F20" s="789"/>
      <c r="G20" s="789"/>
      <c r="H20" s="789"/>
      <c r="I20" s="789"/>
      <c r="J20" s="789"/>
      <c r="K20" s="789"/>
      <c r="L20" s="789"/>
      <c r="M20" s="575"/>
    </row>
    <row r="21" spans="1:17" ht="18" thickBot="1">
      <c r="A21" s="793"/>
      <c r="B21" s="576"/>
      <c r="C21" s="576"/>
      <c r="D21" s="26"/>
      <c r="E21" s="26"/>
      <c r="F21" s="26"/>
      <c r="G21" s="26"/>
      <c r="H21" s="26"/>
      <c r="I21" s="26"/>
      <c r="J21" s="26"/>
      <c r="K21" s="26"/>
      <c r="L21" s="26"/>
      <c r="M21" s="26"/>
    </row>
    <row r="22" spans="1:17" ht="25.2" thickBot="1">
      <c r="A22" s="793"/>
      <c r="B22" s="577" t="s">
        <v>511</v>
      </c>
      <c r="C22" s="578">
        <f>C25+C29+C33+C35+C40</f>
        <v>0</v>
      </c>
      <c r="D22" s="20"/>
      <c r="E22" s="20"/>
      <c r="F22" s="565"/>
      <c r="G22" s="565"/>
      <c r="H22" s="565"/>
      <c r="I22" s="565"/>
      <c r="J22" s="565"/>
      <c r="K22" s="565"/>
      <c r="L22" s="565"/>
      <c r="M22" s="565"/>
      <c r="N22" s="579"/>
    </row>
    <row r="23" spans="1:17" ht="17.399999999999999">
      <c r="A23" s="793"/>
      <c r="B23" s="580"/>
      <c r="C23" s="576"/>
      <c r="D23" s="20"/>
      <c r="E23" s="20"/>
      <c r="F23" s="565"/>
      <c r="G23" s="565"/>
      <c r="H23" s="565"/>
      <c r="I23" s="565"/>
      <c r="J23" s="565"/>
      <c r="K23" s="565"/>
      <c r="L23" s="565"/>
      <c r="M23" s="565"/>
      <c r="N23" s="581"/>
      <c r="O23" s="581"/>
    </row>
    <row r="24" spans="1:17" ht="21.6" thickBot="1">
      <c r="A24" s="582"/>
      <c r="B24" s="583" t="s">
        <v>239</v>
      </c>
      <c r="C24" s="584" t="s">
        <v>517</v>
      </c>
      <c r="D24" s="20"/>
      <c r="E24" s="20"/>
      <c r="F24" s="565"/>
      <c r="G24" s="565"/>
      <c r="H24" s="579"/>
      <c r="I24" s="579"/>
      <c r="J24" s="579"/>
      <c r="K24" s="579"/>
      <c r="L24" s="565"/>
      <c r="M24" s="565"/>
      <c r="N24" s="579"/>
      <c r="O24" s="579"/>
      <c r="P24" s="579"/>
      <c r="Q24" s="579"/>
    </row>
    <row r="25" spans="1:17" ht="17.25" customHeight="1" thickTop="1">
      <c r="A25" s="582"/>
      <c r="B25" s="585" t="s">
        <v>24</v>
      </c>
      <c r="C25" s="586">
        <f>Mobilitat!H1</f>
        <v>0</v>
      </c>
      <c r="D25" s="20"/>
      <c r="E25" s="20"/>
      <c r="F25" s="565"/>
      <c r="G25" s="565"/>
      <c r="H25" s="565"/>
      <c r="I25" s="565"/>
      <c r="J25" s="565"/>
      <c r="K25" s="565"/>
      <c r="L25" s="565"/>
      <c r="M25" s="565"/>
    </row>
    <row r="26" spans="1:17" ht="17.25" customHeight="1">
      <c r="A26" s="582"/>
      <c r="B26" s="587" t="s">
        <v>240</v>
      </c>
      <c r="C26" s="586">
        <f>Mobilitat!E35</f>
        <v>0</v>
      </c>
      <c r="D26" s="20"/>
      <c r="E26" s="20"/>
      <c r="F26" s="565"/>
      <c r="G26" s="565"/>
      <c r="H26" s="565"/>
      <c r="I26" s="565"/>
      <c r="J26" s="565"/>
      <c r="K26" s="565"/>
      <c r="L26" s="565"/>
      <c r="M26" s="565"/>
    </row>
    <row r="27" spans="1:17" ht="17.25" customHeight="1">
      <c r="A27" s="582"/>
      <c r="B27" s="587" t="s">
        <v>241</v>
      </c>
      <c r="C27" s="586">
        <f>Mobilitat!E42</f>
        <v>0</v>
      </c>
      <c r="D27" s="20"/>
      <c r="E27" s="20"/>
      <c r="F27" s="565"/>
      <c r="G27" s="565"/>
      <c r="H27" s="565"/>
      <c r="I27" s="565"/>
      <c r="J27" s="565"/>
      <c r="K27" s="565"/>
      <c r="L27" s="565"/>
      <c r="M27" s="565"/>
    </row>
    <row r="28" spans="1:17" ht="10.5" customHeight="1">
      <c r="A28" s="582"/>
      <c r="B28" s="588"/>
      <c r="C28" s="586"/>
      <c r="D28" s="20"/>
      <c r="E28" s="20"/>
      <c r="F28" s="565"/>
      <c r="G28" s="565"/>
      <c r="H28" s="565"/>
      <c r="I28" s="565"/>
      <c r="J28" s="565"/>
      <c r="K28" s="565"/>
      <c r="L28" s="565"/>
      <c r="M28" s="565"/>
    </row>
    <row r="29" spans="1:17" ht="17.25" customHeight="1">
      <c r="A29" s="582"/>
      <c r="B29" s="585" t="s">
        <v>242</v>
      </c>
      <c r="C29" s="586">
        <f>'Energia instal·lacions'!H1</f>
        <v>0</v>
      </c>
      <c r="D29" s="20"/>
      <c r="E29" s="20"/>
      <c r="F29" s="565"/>
      <c r="G29" s="565"/>
      <c r="H29" s="565"/>
      <c r="I29" s="565"/>
      <c r="J29" s="565"/>
      <c r="K29" s="565"/>
      <c r="L29" s="565"/>
      <c r="M29" s="565"/>
    </row>
    <row r="30" spans="1:17" ht="17.25" customHeight="1">
      <c r="A30" s="582"/>
      <c r="B30" s="587" t="s">
        <v>243</v>
      </c>
      <c r="C30" s="586">
        <f>'Energia instal·lacions'!E5</f>
        <v>0</v>
      </c>
      <c r="D30" s="20"/>
      <c r="E30" s="20"/>
      <c r="F30" s="565"/>
      <c r="G30" s="565"/>
      <c r="H30" s="565"/>
      <c r="I30" s="565"/>
      <c r="J30" s="565"/>
      <c r="K30" s="565"/>
      <c r="L30" s="565"/>
      <c r="M30" s="565"/>
    </row>
    <row r="31" spans="1:17" ht="17.25" customHeight="1">
      <c r="A31" s="582"/>
      <c r="B31" s="587" t="s">
        <v>244</v>
      </c>
      <c r="C31" s="586">
        <f>'Energia instal·lacions'!E7+'Energia instal·lacions'!E8</f>
        <v>0</v>
      </c>
      <c r="D31" s="20"/>
      <c r="E31" s="20"/>
      <c r="F31" s="565"/>
      <c r="G31" s="565"/>
      <c r="H31" s="565"/>
      <c r="I31" s="565"/>
      <c r="J31" s="565"/>
      <c r="K31" s="565"/>
      <c r="L31" s="565"/>
      <c r="M31" s="565"/>
    </row>
    <row r="32" spans="1:17" ht="13.5" customHeight="1">
      <c r="A32" s="582"/>
      <c r="B32" s="587"/>
      <c r="C32" s="586"/>
      <c r="D32" s="20"/>
      <c r="E32" s="20"/>
      <c r="F32" s="565"/>
      <c r="G32" s="565"/>
      <c r="H32" s="565"/>
      <c r="I32" s="565"/>
      <c r="J32" s="565"/>
      <c r="K32" s="565"/>
      <c r="L32" s="565"/>
      <c r="M32" s="565"/>
    </row>
    <row r="33" spans="1:13" ht="17.25" customHeight="1">
      <c r="A33" s="582"/>
      <c r="B33" s="585" t="s">
        <v>245</v>
      </c>
      <c r="C33" s="586">
        <f>'Energia instal·lacions'!E22</f>
        <v>0</v>
      </c>
      <c r="D33" s="20"/>
      <c r="E33" s="20"/>
      <c r="F33" s="565"/>
      <c r="G33" s="565"/>
      <c r="H33" s="565"/>
      <c r="I33" s="565"/>
      <c r="J33" s="565"/>
      <c r="K33" s="565"/>
      <c r="L33" s="565"/>
      <c r="M33" s="565"/>
    </row>
    <row r="34" spans="1:13" ht="12" customHeight="1">
      <c r="A34" s="582"/>
      <c r="B34" s="589"/>
      <c r="C34" s="590"/>
      <c r="D34" s="20"/>
      <c r="E34" s="20"/>
      <c r="F34" s="565"/>
      <c r="G34" s="565"/>
      <c r="H34" s="565"/>
      <c r="I34" s="565"/>
      <c r="J34" s="565"/>
      <c r="K34" s="565"/>
      <c r="L34" s="565"/>
      <c r="M34" s="565"/>
    </row>
    <row r="35" spans="1:13" ht="17.25" customHeight="1">
      <c r="A35" s="582"/>
      <c r="B35" s="585" t="s">
        <v>246</v>
      </c>
      <c r="C35" s="586">
        <f>'Materials-Residus'!H1</f>
        <v>0</v>
      </c>
      <c r="D35" s="20"/>
      <c r="E35" s="20"/>
      <c r="F35" s="565"/>
      <c r="G35" s="565"/>
      <c r="H35" s="565"/>
      <c r="I35" s="565"/>
      <c r="J35" s="565"/>
      <c r="K35" s="565"/>
      <c r="L35" s="565"/>
      <c r="M35" s="565"/>
    </row>
    <row r="36" spans="1:13" ht="17.25" customHeight="1">
      <c r="A36" s="582"/>
      <c r="B36" s="587" t="s">
        <v>95</v>
      </c>
      <c r="C36" s="586">
        <f>'Materials-Residus'!E8</f>
        <v>0</v>
      </c>
      <c r="D36" s="20"/>
      <c r="E36" s="20"/>
      <c r="F36" s="565"/>
      <c r="G36" s="565"/>
      <c r="H36" s="565"/>
      <c r="I36" s="565"/>
      <c r="J36" s="565"/>
      <c r="K36" s="565"/>
      <c r="L36" s="565"/>
      <c r="M36" s="565"/>
    </row>
    <row r="37" spans="1:13" ht="17.25" customHeight="1">
      <c r="A37" s="582"/>
      <c r="B37" s="587" t="s">
        <v>247</v>
      </c>
      <c r="C37" s="586">
        <f>'Materials-Residus'!E18</f>
        <v>0</v>
      </c>
      <c r="D37" s="20"/>
      <c r="E37" s="20"/>
      <c r="F37" s="565"/>
      <c r="G37" s="565"/>
      <c r="H37" s="565"/>
      <c r="I37" s="565"/>
      <c r="J37" s="565"/>
      <c r="K37" s="565"/>
      <c r="L37" s="565"/>
      <c r="M37" s="565"/>
    </row>
    <row r="38" spans="1:13" ht="17.25" customHeight="1">
      <c r="A38" s="582"/>
      <c r="B38" s="587" t="s">
        <v>113</v>
      </c>
      <c r="C38" s="586">
        <f>'Materials-Residus'!E24</f>
        <v>0</v>
      </c>
      <c r="D38" s="20"/>
      <c r="E38" s="20"/>
      <c r="F38" s="565"/>
      <c r="G38" s="565"/>
      <c r="H38" s="565"/>
      <c r="I38" s="565"/>
      <c r="J38" s="565"/>
      <c r="K38" s="565"/>
      <c r="L38" s="565"/>
      <c r="M38" s="565"/>
    </row>
    <row r="39" spans="1:13" ht="14.4" customHeight="1">
      <c r="A39" s="582"/>
      <c r="B39" s="591"/>
      <c r="C39" s="586"/>
      <c r="D39" s="20"/>
      <c r="E39" s="20"/>
      <c r="F39" s="565"/>
      <c r="G39" s="565"/>
      <c r="H39" s="565"/>
      <c r="I39" s="565"/>
      <c r="J39" s="565"/>
      <c r="K39" s="565"/>
      <c r="L39" s="565"/>
      <c r="M39" s="565"/>
    </row>
    <row r="40" spans="1:13" ht="17.25" customHeight="1">
      <c r="A40" s="582"/>
      <c r="B40" s="585" t="s">
        <v>115</v>
      </c>
      <c r="C40" s="586">
        <f>Alimentació!H1</f>
        <v>0</v>
      </c>
      <c r="D40" s="20"/>
      <c r="E40" s="20"/>
      <c r="F40" s="565"/>
      <c r="G40" s="565"/>
      <c r="H40" s="565"/>
      <c r="I40" s="565"/>
      <c r="J40" s="565"/>
      <c r="K40" s="565"/>
      <c r="L40" s="565"/>
      <c r="M40" s="565"/>
    </row>
    <row r="41" spans="1:13" ht="17.25" customHeight="1">
      <c r="A41" s="582"/>
      <c r="B41" s="587" t="s">
        <v>248</v>
      </c>
      <c r="C41" s="586">
        <f>Alimentació!E10</f>
        <v>0</v>
      </c>
      <c r="D41" s="20"/>
      <c r="E41" s="20"/>
      <c r="F41" s="565"/>
      <c r="G41" s="565"/>
      <c r="H41" s="565"/>
      <c r="I41" s="565"/>
      <c r="J41" s="565"/>
      <c r="K41" s="565"/>
      <c r="L41" s="565"/>
      <c r="M41" s="565"/>
    </row>
    <row r="42" spans="1:13" ht="17.25" customHeight="1">
      <c r="A42" s="582"/>
      <c r="B42" s="587" t="s">
        <v>249</v>
      </c>
      <c r="C42" s="586">
        <f>Alimentació!E27</f>
        <v>0</v>
      </c>
      <c r="D42" s="20"/>
      <c r="E42" s="20"/>
      <c r="F42" s="565"/>
      <c r="G42" s="565"/>
      <c r="H42" s="565"/>
      <c r="I42" s="565"/>
      <c r="J42" s="565"/>
      <c r="K42" s="565"/>
      <c r="L42" s="565"/>
      <c r="M42" s="565"/>
    </row>
    <row r="43" spans="1:13" ht="17.399999999999999" customHeight="1">
      <c r="A43" s="582"/>
      <c r="B43" s="591"/>
      <c r="C43" s="586"/>
      <c r="D43" s="20"/>
      <c r="E43" s="20"/>
      <c r="F43" s="565"/>
      <c r="G43" s="565"/>
      <c r="H43" s="565"/>
      <c r="I43" s="565"/>
      <c r="J43" s="565"/>
      <c r="K43" s="565"/>
      <c r="L43" s="565"/>
      <c r="M43" s="565"/>
    </row>
    <row r="44" spans="1:13" ht="17.25" customHeight="1">
      <c r="A44" s="582"/>
      <c r="B44" s="592" t="s">
        <v>512</v>
      </c>
      <c r="C44" s="586"/>
      <c r="D44" s="20"/>
      <c r="E44" s="20"/>
      <c r="F44" s="565"/>
      <c r="G44" s="565"/>
      <c r="H44" s="565"/>
      <c r="I44" s="565"/>
      <c r="J44" s="565"/>
      <c r="K44" s="565"/>
      <c r="L44" s="565"/>
      <c r="M44" s="565"/>
    </row>
    <row r="45" spans="1:13" ht="17.25" customHeight="1">
      <c r="A45" s="582"/>
      <c r="B45" s="593"/>
      <c r="C45" s="586"/>
      <c r="D45" s="20"/>
      <c r="E45" s="20"/>
      <c r="F45" s="565"/>
      <c r="G45" s="565"/>
      <c r="H45" s="565"/>
      <c r="I45" s="565"/>
      <c r="J45" s="565"/>
      <c r="K45" s="565"/>
      <c r="L45" s="565"/>
      <c r="M45" s="565"/>
    </row>
    <row r="46" spans="1:13" ht="31.5" customHeight="1">
      <c r="A46" s="790" t="s">
        <v>233</v>
      </c>
      <c r="B46" s="790"/>
      <c r="C46" s="790"/>
      <c r="D46" s="790"/>
      <c r="E46" s="790"/>
      <c r="F46" s="790"/>
      <c r="G46" s="790"/>
      <c r="H46" s="790"/>
      <c r="I46" s="790"/>
      <c r="J46" s="790"/>
      <c r="K46" s="790"/>
      <c r="L46" s="790"/>
      <c r="M46" s="594"/>
    </row>
    <row r="47" spans="1:13" ht="18">
      <c r="A47" s="565"/>
      <c r="B47" s="566"/>
      <c r="C47" s="574"/>
      <c r="D47" s="565"/>
      <c r="E47" s="565"/>
      <c r="F47" s="565"/>
      <c r="G47" s="565"/>
      <c r="H47" s="565"/>
      <c r="I47" s="565"/>
      <c r="J47" s="565"/>
      <c r="K47" s="565"/>
      <c r="L47" s="565"/>
      <c r="M47" s="565"/>
    </row>
    <row r="48" spans="1:13" ht="18.600000000000001" thickBot="1">
      <c r="A48" s="565"/>
      <c r="B48" s="583" t="s">
        <v>250</v>
      </c>
      <c r="C48" s="584" t="s">
        <v>81</v>
      </c>
      <c r="D48" s="565"/>
      <c r="E48" s="565"/>
      <c r="F48" s="565"/>
      <c r="G48" s="565"/>
      <c r="H48" s="565"/>
      <c r="I48" s="565"/>
      <c r="J48" s="565"/>
      <c r="K48" s="565"/>
      <c r="L48" s="565"/>
      <c r="M48" s="565"/>
    </row>
    <row r="49" spans="1:13" ht="16.2" thickTop="1">
      <c r="A49" s="791"/>
      <c r="B49" s="58" t="s">
        <v>189</v>
      </c>
      <c r="C49" s="596" t="e">
        <f>'Dades esdeveniment'!E121/'Dades esdeveniment'!E120</f>
        <v>#DIV/0!</v>
      </c>
      <c r="D49" s="565"/>
      <c r="E49" s="565"/>
      <c r="F49" s="565"/>
      <c r="G49" s="565"/>
      <c r="H49" s="565"/>
      <c r="I49" s="565"/>
      <c r="J49" s="565"/>
      <c r="K49" s="565"/>
      <c r="L49" s="565"/>
      <c r="M49" s="565"/>
    </row>
    <row r="50" spans="1:13" ht="15.6">
      <c r="A50" s="791"/>
      <c r="B50" s="58" t="s">
        <v>190</v>
      </c>
      <c r="C50" s="596" t="e">
        <f>'Dades esdeveniment'!E122/'Dades esdeveniment'!E120</f>
        <v>#DIV/0!</v>
      </c>
      <c r="D50" s="565"/>
      <c r="E50" s="565"/>
      <c r="F50" s="565"/>
      <c r="G50" s="565"/>
      <c r="H50" s="565"/>
      <c r="I50" s="565"/>
      <c r="J50" s="565"/>
      <c r="K50" s="565"/>
      <c r="L50" s="565"/>
      <c r="M50" s="565"/>
    </row>
    <row r="51" spans="1:13" ht="15.6">
      <c r="A51" s="791"/>
      <c r="B51" s="58" t="s">
        <v>478</v>
      </c>
      <c r="C51" s="596" t="e">
        <f>'Dades esdeveniment'!E123/'Dades esdeveniment'!E120</f>
        <v>#DIV/0!</v>
      </c>
      <c r="D51" s="565"/>
      <c r="E51" s="565"/>
      <c r="F51" s="565"/>
      <c r="G51" s="565"/>
      <c r="H51" s="565"/>
      <c r="I51" s="565"/>
      <c r="J51" s="565"/>
      <c r="K51" s="565"/>
      <c r="L51" s="565"/>
      <c r="M51" s="565"/>
    </row>
    <row r="52" spans="1:13" ht="6.75" customHeight="1">
      <c r="A52" s="565"/>
      <c r="B52" s="566"/>
      <c r="C52" s="566"/>
      <c r="D52" s="565"/>
      <c r="E52" s="565"/>
      <c r="F52" s="565"/>
      <c r="G52" s="565"/>
      <c r="H52" s="565"/>
      <c r="I52" s="565"/>
      <c r="J52" s="565"/>
      <c r="K52" s="565"/>
      <c r="L52" s="565"/>
      <c r="M52" s="565"/>
    </row>
    <row r="53" spans="1:13" ht="16.5" customHeight="1" thickBot="1">
      <c r="A53" s="565"/>
      <c r="B53" s="597" t="s">
        <v>251</v>
      </c>
      <c r="C53" s="584" t="s">
        <v>81</v>
      </c>
      <c r="D53" s="565"/>
      <c r="E53" s="565"/>
      <c r="F53" s="565"/>
      <c r="G53" s="565"/>
      <c r="H53" s="565"/>
      <c r="I53" s="565"/>
      <c r="J53" s="565"/>
      <c r="K53" s="565"/>
      <c r="L53" s="565"/>
      <c r="M53" s="565"/>
    </row>
    <row r="54" spans="1:13" ht="16.2" thickTop="1">
      <c r="A54" s="791"/>
      <c r="B54" s="58" t="s">
        <v>189</v>
      </c>
      <c r="C54" s="596" t="e">
        <f>'Dades esdeveniment'!E125/'Dades esdeveniment'!E124</f>
        <v>#DIV/0!</v>
      </c>
      <c r="D54" s="565"/>
      <c r="E54" s="565"/>
      <c r="F54" s="565"/>
      <c r="G54" s="565"/>
      <c r="H54" s="565"/>
      <c r="I54" s="565"/>
      <c r="J54" s="565"/>
      <c r="K54" s="565"/>
      <c r="L54" s="565"/>
      <c r="M54" s="565"/>
    </row>
    <row r="55" spans="1:13" ht="15.6">
      <c r="A55" s="791"/>
      <c r="B55" s="58" t="s">
        <v>190</v>
      </c>
      <c r="C55" s="596" t="e">
        <f>'Dades esdeveniment'!E126/'Dades esdeveniment'!E124</f>
        <v>#DIV/0!</v>
      </c>
      <c r="D55" s="565"/>
      <c r="E55" s="565"/>
      <c r="F55" s="565"/>
      <c r="G55" s="565"/>
      <c r="H55" s="565"/>
      <c r="I55" s="565"/>
      <c r="J55" s="565"/>
      <c r="K55" s="565"/>
      <c r="L55" s="565"/>
      <c r="M55" s="565"/>
    </row>
    <row r="56" spans="1:13" ht="15.6">
      <c r="A56" s="791"/>
      <c r="B56" s="58" t="s">
        <v>478</v>
      </c>
      <c r="C56" s="596" t="e">
        <f>'Dades esdeveniment'!E127/'Dades esdeveniment'!E124</f>
        <v>#DIV/0!</v>
      </c>
      <c r="D56" s="565"/>
      <c r="E56" s="565"/>
      <c r="F56" s="565"/>
      <c r="G56" s="565"/>
      <c r="H56" s="565"/>
      <c r="I56" s="565"/>
      <c r="J56" s="565"/>
      <c r="K56" s="565"/>
      <c r="L56" s="565"/>
      <c r="M56" s="565"/>
    </row>
    <row r="57" spans="1:13" ht="6" customHeight="1">
      <c r="A57" s="565"/>
      <c r="B57" s="566"/>
      <c r="C57" s="566"/>
      <c r="D57" s="565"/>
      <c r="E57" s="565"/>
      <c r="F57" s="565"/>
      <c r="G57" s="565"/>
      <c r="H57" s="565"/>
      <c r="I57" s="565"/>
      <c r="J57" s="565"/>
      <c r="K57" s="565"/>
      <c r="L57" s="565"/>
      <c r="M57" s="565"/>
    </row>
    <row r="58" spans="1:13" ht="18.75" customHeight="1" thickBot="1">
      <c r="A58" s="565"/>
      <c r="B58" s="597" t="s">
        <v>252</v>
      </c>
      <c r="C58" s="584" t="s">
        <v>81</v>
      </c>
      <c r="D58" s="565"/>
      <c r="E58" s="565"/>
      <c r="F58" s="565"/>
      <c r="G58" s="565"/>
      <c r="H58" s="565"/>
      <c r="I58" s="565"/>
      <c r="J58" s="565"/>
      <c r="K58" s="565"/>
      <c r="L58" s="565"/>
      <c r="M58" s="565"/>
    </row>
    <row r="59" spans="1:13" ht="16.2" thickTop="1">
      <c r="A59" s="791"/>
      <c r="B59" s="58" t="s">
        <v>189</v>
      </c>
      <c r="C59" s="596" t="e">
        <f>'Dades esdeveniment'!E129/'Dades esdeveniment'!E128</f>
        <v>#DIV/0!</v>
      </c>
      <c r="D59" s="565"/>
      <c r="E59" s="565"/>
      <c r="F59" s="565"/>
      <c r="G59" s="565"/>
      <c r="H59" s="565"/>
      <c r="I59" s="565"/>
      <c r="J59" s="565"/>
      <c r="K59" s="565"/>
      <c r="L59" s="565"/>
      <c r="M59" s="565"/>
    </row>
    <row r="60" spans="1:13" ht="15.75" customHeight="1">
      <c r="A60" s="791"/>
      <c r="B60" s="58" t="s">
        <v>190</v>
      </c>
      <c r="C60" s="596" t="e">
        <f>'Dades esdeveniment'!E130/'Dades esdeveniment'!E128</f>
        <v>#DIV/0!</v>
      </c>
      <c r="D60" s="565"/>
      <c r="E60" s="565"/>
      <c r="F60" s="565"/>
      <c r="G60" s="565"/>
      <c r="H60" s="565"/>
      <c r="I60" s="565"/>
      <c r="J60" s="565"/>
      <c r="K60" s="565"/>
      <c r="L60" s="565"/>
      <c r="M60" s="565"/>
    </row>
    <row r="61" spans="1:13" ht="15.75" customHeight="1">
      <c r="A61" s="791"/>
      <c r="B61" s="58" t="s">
        <v>478</v>
      </c>
      <c r="C61" s="596" t="e">
        <f>'Dades esdeveniment'!E131/'Dades esdeveniment'!E128</f>
        <v>#DIV/0!</v>
      </c>
      <c r="D61" s="565"/>
      <c r="E61" s="565"/>
      <c r="F61" s="565"/>
      <c r="G61" s="565"/>
      <c r="H61" s="565"/>
      <c r="I61" s="565"/>
      <c r="J61" s="565"/>
      <c r="K61" s="565"/>
      <c r="L61" s="565"/>
      <c r="M61" s="565"/>
    </row>
    <row r="62" spans="1:13" ht="9.9" customHeight="1">
      <c r="A62" s="595"/>
      <c r="B62" s="598"/>
      <c r="C62" s="596"/>
      <c r="D62" s="565"/>
      <c r="E62" s="565"/>
      <c r="F62" s="565"/>
      <c r="G62" s="565"/>
      <c r="H62" s="565"/>
      <c r="I62" s="565"/>
      <c r="J62" s="565"/>
      <c r="K62" s="565"/>
      <c r="L62" s="565"/>
      <c r="M62" s="565"/>
    </row>
    <row r="63" spans="1:13" ht="23.25" customHeight="1" thickBot="1">
      <c r="A63" s="565"/>
      <c r="B63" s="597" t="s">
        <v>253</v>
      </c>
      <c r="C63" s="584" t="s">
        <v>81</v>
      </c>
      <c r="D63" s="565"/>
      <c r="E63" s="565"/>
      <c r="F63" s="565"/>
      <c r="G63" s="565"/>
      <c r="H63" s="565"/>
      <c r="I63" s="565"/>
      <c r="J63" s="565"/>
      <c r="K63" s="565"/>
      <c r="L63" s="565"/>
      <c r="M63" s="565"/>
    </row>
    <row r="64" spans="1:13" ht="16.2" thickTop="1">
      <c r="A64" s="791"/>
      <c r="B64" s="58" t="s">
        <v>189</v>
      </c>
      <c r="C64" s="596" t="e">
        <f>'Dades esdeveniment'!E133/'Dades esdeveniment'!E132</f>
        <v>#DIV/0!</v>
      </c>
      <c r="D64" s="565"/>
      <c r="E64" s="565"/>
      <c r="F64" s="565"/>
      <c r="G64" s="565"/>
      <c r="H64" s="565"/>
      <c r="I64" s="565"/>
      <c r="J64" s="565"/>
      <c r="K64" s="565"/>
      <c r="L64" s="565"/>
      <c r="M64" s="565"/>
    </row>
    <row r="65" spans="1:13" ht="15.75" customHeight="1">
      <c r="A65" s="791"/>
      <c r="B65" s="58" t="s">
        <v>190</v>
      </c>
      <c r="C65" s="596" t="e">
        <f>'Dades esdeveniment'!E134/'Dades esdeveniment'!E132</f>
        <v>#DIV/0!</v>
      </c>
      <c r="D65" s="565"/>
      <c r="E65" s="565"/>
      <c r="F65" s="565"/>
      <c r="G65" s="565"/>
      <c r="H65" s="565"/>
      <c r="I65" s="565"/>
      <c r="J65" s="565"/>
      <c r="K65" s="565"/>
      <c r="L65" s="565"/>
      <c r="M65" s="565"/>
    </row>
    <row r="66" spans="1:13" ht="15.75" customHeight="1">
      <c r="A66" s="791"/>
      <c r="B66" s="58" t="s">
        <v>478</v>
      </c>
      <c r="C66" s="596" t="e">
        <f>'Dades esdeveniment'!E135/'Dades esdeveniment'!E132</f>
        <v>#DIV/0!</v>
      </c>
      <c r="D66" s="565"/>
      <c r="E66" s="565"/>
      <c r="F66" s="565"/>
      <c r="G66" s="565"/>
      <c r="H66" s="565"/>
      <c r="I66" s="565"/>
      <c r="J66" s="565"/>
      <c r="K66" s="565"/>
      <c r="L66" s="565"/>
      <c r="M66" s="565"/>
    </row>
    <row r="67" spans="1:13" ht="6.9" customHeight="1">
      <c r="A67" s="565"/>
      <c r="B67" s="566"/>
      <c r="C67" s="566"/>
      <c r="D67" s="565"/>
      <c r="E67" s="565"/>
      <c r="F67" s="565"/>
      <c r="G67" s="565"/>
      <c r="H67" s="565"/>
      <c r="I67" s="565"/>
      <c r="J67" s="565"/>
      <c r="K67" s="565"/>
      <c r="L67" s="565"/>
      <c r="M67" s="565"/>
    </row>
    <row r="68" spans="1:13" ht="36.6" thickBot="1">
      <c r="A68" s="565"/>
      <c r="B68" s="583" t="s">
        <v>254</v>
      </c>
      <c r="C68" s="584" t="s">
        <v>81</v>
      </c>
      <c r="D68" s="565"/>
      <c r="E68" s="565"/>
      <c r="F68" s="565"/>
      <c r="G68" s="565"/>
      <c r="H68" s="565"/>
      <c r="I68" s="565"/>
      <c r="J68" s="565"/>
      <c r="K68" s="565"/>
      <c r="L68" s="565"/>
      <c r="M68" s="565"/>
    </row>
    <row r="69" spans="1:13" ht="16.2" thickTop="1">
      <c r="A69" s="791"/>
      <c r="B69" s="58" t="s">
        <v>189</v>
      </c>
      <c r="C69" s="596" t="e">
        <f>'Dades esdeveniment'!E137/'Dades esdeveniment'!E136</f>
        <v>#DIV/0!</v>
      </c>
      <c r="D69" s="565"/>
      <c r="E69" s="565"/>
      <c r="F69" s="565"/>
      <c r="G69" s="565"/>
      <c r="H69" s="565"/>
      <c r="I69" s="565"/>
      <c r="J69" s="565"/>
      <c r="K69" s="565"/>
      <c r="L69" s="565"/>
      <c r="M69" s="565"/>
    </row>
    <row r="70" spans="1:13" ht="15.6">
      <c r="A70" s="791"/>
      <c r="B70" s="58" t="s">
        <v>190</v>
      </c>
      <c r="C70" s="596" t="e">
        <f>'Dades esdeveniment'!E138/'Dades esdeveniment'!E136</f>
        <v>#DIV/0!</v>
      </c>
      <c r="D70" s="565"/>
      <c r="E70" s="565"/>
      <c r="F70" s="565"/>
      <c r="G70" s="565"/>
      <c r="H70" s="565"/>
      <c r="I70" s="565"/>
      <c r="J70" s="565"/>
      <c r="K70" s="565"/>
      <c r="L70" s="565"/>
      <c r="M70" s="565"/>
    </row>
    <row r="71" spans="1:13" ht="15.6">
      <c r="A71" s="791"/>
      <c r="B71" s="58" t="s">
        <v>478</v>
      </c>
      <c r="C71" s="596" t="e">
        <f>'Dades esdeveniment'!E139/'Dades esdeveniment'!E136</f>
        <v>#DIV/0!</v>
      </c>
      <c r="D71" s="565"/>
      <c r="E71" s="565"/>
      <c r="F71" s="565"/>
      <c r="G71" s="565"/>
      <c r="H71" s="565"/>
      <c r="I71" s="565"/>
      <c r="J71" s="565"/>
      <c r="K71" s="565"/>
      <c r="L71" s="565"/>
      <c r="M71" s="565"/>
    </row>
    <row r="72" spans="1:13" ht="15.6">
      <c r="A72" s="595"/>
      <c r="B72" s="598"/>
      <c r="C72" s="596"/>
      <c r="D72" s="565"/>
      <c r="E72" s="565"/>
      <c r="F72" s="565"/>
      <c r="G72" s="565"/>
      <c r="H72" s="565"/>
      <c r="I72" s="565"/>
      <c r="J72" s="565"/>
      <c r="K72" s="565"/>
      <c r="L72" s="565"/>
      <c r="M72" s="565"/>
    </row>
    <row r="73" spans="1:13" ht="18.600000000000001" thickBot="1">
      <c r="A73" s="565"/>
      <c r="B73" s="583" t="s">
        <v>255</v>
      </c>
      <c r="C73" s="584" t="s">
        <v>81</v>
      </c>
      <c r="D73" s="565"/>
      <c r="E73" s="565"/>
      <c r="F73" s="565"/>
      <c r="G73" s="565"/>
      <c r="H73" s="565"/>
      <c r="I73" s="565"/>
      <c r="J73" s="565"/>
      <c r="K73" s="565"/>
      <c r="L73" s="565"/>
      <c r="M73" s="565"/>
    </row>
    <row r="74" spans="1:13" ht="16.2" thickTop="1">
      <c r="A74" s="791"/>
      <c r="B74" s="58" t="s">
        <v>256</v>
      </c>
      <c r="C74" s="596" t="e">
        <f>'Dades esdeveniment'!E124/'Dades esdeveniment'!E120</f>
        <v>#DIV/0!</v>
      </c>
      <c r="D74" s="565"/>
      <c r="E74" s="565"/>
      <c r="F74" s="565"/>
      <c r="G74" s="565"/>
      <c r="H74" s="565"/>
      <c r="I74" s="565"/>
      <c r="J74" s="565"/>
      <c r="K74" s="565"/>
      <c r="L74" s="565"/>
      <c r="M74" s="565"/>
    </row>
    <row r="75" spans="1:13" ht="15.75" customHeight="1">
      <c r="A75" s="791"/>
      <c r="B75" s="58" t="s">
        <v>257</v>
      </c>
      <c r="C75" s="596" t="e">
        <f>'Dades esdeveniment'!E128/'Dades esdeveniment'!E120</f>
        <v>#DIV/0!</v>
      </c>
      <c r="D75" s="565"/>
      <c r="E75" s="565"/>
      <c r="F75" s="565"/>
      <c r="G75" s="565"/>
      <c r="H75" s="565"/>
      <c r="I75" s="565"/>
      <c r="J75" s="565"/>
      <c r="K75" s="565"/>
      <c r="L75" s="565"/>
      <c r="M75" s="565"/>
    </row>
    <row r="76" spans="1:13" ht="15.75" customHeight="1">
      <c r="A76" s="791"/>
      <c r="B76" s="58" t="s">
        <v>258</v>
      </c>
      <c r="C76" s="596" t="e">
        <f>'Dades esdeveniment'!E132/'Dades esdeveniment'!E120</f>
        <v>#DIV/0!</v>
      </c>
      <c r="D76" s="565"/>
      <c r="E76" s="565"/>
      <c r="F76" s="565"/>
      <c r="G76" s="565"/>
      <c r="H76" s="565"/>
      <c r="I76" s="565"/>
      <c r="J76" s="565"/>
      <c r="K76" s="565"/>
      <c r="L76" s="565"/>
      <c r="M76" s="565"/>
    </row>
    <row r="77" spans="1:13">
      <c r="A77" s="565"/>
      <c r="B77" s="565"/>
      <c r="C77" s="574"/>
      <c r="D77" s="565"/>
      <c r="E77" s="565"/>
      <c r="F77" s="565"/>
      <c r="G77" s="565"/>
      <c r="H77" s="565"/>
      <c r="I77" s="565"/>
      <c r="J77" s="565"/>
      <c r="K77" s="565"/>
      <c r="L77" s="565"/>
      <c r="M77" s="565"/>
    </row>
    <row r="78" spans="1:13" ht="18.600000000000001" thickBot="1">
      <c r="A78" s="565"/>
      <c r="B78" s="583" t="s">
        <v>259</v>
      </c>
      <c r="C78" s="584" t="s">
        <v>81</v>
      </c>
      <c r="D78" s="565"/>
      <c r="E78" s="565"/>
      <c r="F78" s="565"/>
      <c r="G78" s="565"/>
      <c r="H78" s="565"/>
      <c r="I78" s="565"/>
      <c r="J78" s="565"/>
      <c r="K78" s="565"/>
      <c r="L78" s="565"/>
      <c r="M78" s="565"/>
    </row>
    <row r="79" spans="1:13" ht="16.2" thickTop="1">
      <c r="A79" s="791"/>
      <c r="B79" s="58" t="s">
        <v>189</v>
      </c>
      <c r="C79" s="596" t="e">
        <f>'Dades esdeveniment'!E144/'Dades esdeveniment'!E143</f>
        <v>#DIV/0!</v>
      </c>
      <c r="D79" s="565"/>
      <c r="E79" s="565"/>
      <c r="F79" s="565"/>
      <c r="G79" s="565"/>
      <c r="H79" s="565"/>
      <c r="I79" s="565"/>
      <c r="J79" s="565"/>
      <c r="K79" s="565"/>
      <c r="L79" s="565"/>
      <c r="M79" s="565"/>
    </row>
    <row r="80" spans="1:13" ht="15.6">
      <c r="A80" s="791"/>
      <c r="B80" s="58" t="s">
        <v>190</v>
      </c>
      <c r="C80" s="596" t="e">
        <f>'Dades esdeveniment'!E145/'Dades esdeveniment'!E143</f>
        <v>#DIV/0!</v>
      </c>
      <c r="D80" s="565"/>
      <c r="E80" s="565"/>
      <c r="F80" s="565"/>
      <c r="G80" s="565"/>
      <c r="H80" s="565"/>
      <c r="I80" s="565"/>
      <c r="J80" s="565"/>
      <c r="K80" s="565"/>
      <c r="L80" s="565"/>
      <c r="M80" s="565"/>
    </row>
    <row r="81" spans="1:13" ht="15.6">
      <c r="A81" s="791"/>
      <c r="B81" s="58" t="s">
        <v>478</v>
      </c>
      <c r="C81" s="596" t="e">
        <f>'Dades esdeveniment'!E146/'Dades esdeveniment'!E143</f>
        <v>#DIV/0!</v>
      </c>
      <c r="D81" s="565"/>
      <c r="E81" s="565"/>
      <c r="F81" s="565"/>
      <c r="G81" s="565"/>
      <c r="H81" s="565"/>
      <c r="I81" s="565"/>
      <c r="J81" s="565"/>
      <c r="K81" s="565"/>
      <c r="L81" s="565"/>
      <c r="M81" s="565"/>
    </row>
    <row r="82" spans="1:13" ht="6.75" customHeight="1">
      <c r="A82" s="595"/>
      <c r="B82" s="598"/>
      <c r="C82" s="596"/>
      <c r="D82" s="565"/>
      <c r="E82" s="565"/>
      <c r="F82" s="565"/>
      <c r="G82" s="565"/>
      <c r="H82" s="565"/>
      <c r="I82" s="565"/>
      <c r="J82" s="565"/>
      <c r="K82" s="565"/>
      <c r="L82" s="565"/>
      <c r="M82" s="565"/>
    </row>
    <row r="83" spans="1:13" ht="18.899999999999999" customHeight="1" thickBot="1">
      <c r="A83" s="595"/>
      <c r="B83" s="583" t="s">
        <v>260</v>
      </c>
      <c r="C83" s="584" t="s">
        <v>81</v>
      </c>
      <c r="D83" s="565"/>
      <c r="E83" s="565"/>
      <c r="F83" s="565"/>
      <c r="G83" s="565"/>
      <c r="H83" s="565"/>
      <c r="I83" s="565"/>
      <c r="J83" s="565"/>
      <c r="K83" s="565"/>
      <c r="L83" s="565"/>
      <c r="M83" s="565"/>
    </row>
    <row r="84" spans="1:13" ht="16.2" thickTop="1">
      <c r="A84" s="791"/>
      <c r="B84" s="58" t="s">
        <v>189</v>
      </c>
      <c r="C84" s="596" t="e">
        <f>'Dades esdeveniment'!E148/'Dades esdeveniment'!E147</f>
        <v>#DIV/0!</v>
      </c>
      <c r="D84" s="565"/>
      <c r="E84" s="565"/>
      <c r="F84" s="565"/>
      <c r="G84" s="565"/>
      <c r="H84" s="565"/>
      <c r="I84" s="565"/>
      <c r="J84" s="565"/>
      <c r="K84" s="565"/>
      <c r="L84" s="565"/>
      <c r="M84" s="565"/>
    </row>
    <row r="85" spans="1:13" ht="15.6">
      <c r="A85" s="791"/>
      <c r="B85" s="58" t="s">
        <v>190</v>
      </c>
      <c r="C85" s="596" t="e">
        <f>'Dades esdeveniment'!E149/'Dades esdeveniment'!E147</f>
        <v>#DIV/0!</v>
      </c>
      <c r="D85" s="565"/>
      <c r="E85" s="565"/>
      <c r="F85" s="565"/>
      <c r="G85" s="565"/>
      <c r="H85" s="565"/>
      <c r="I85" s="565"/>
      <c r="J85" s="565"/>
      <c r="K85" s="565"/>
      <c r="L85" s="565"/>
      <c r="M85" s="565"/>
    </row>
    <row r="86" spans="1:13" ht="15.6">
      <c r="A86" s="791"/>
      <c r="B86" s="58" t="s">
        <v>478</v>
      </c>
      <c r="C86" s="596" t="e">
        <f>'Dades esdeveniment'!E150/'Dades esdeveniment'!E147</f>
        <v>#DIV/0!</v>
      </c>
      <c r="D86" s="565"/>
      <c r="E86" s="565"/>
      <c r="F86" s="565"/>
      <c r="G86" s="565"/>
      <c r="H86" s="565"/>
      <c r="I86" s="565"/>
      <c r="J86" s="565"/>
      <c r="K86" s="565"/>
      <c r="L86" s="565"/>
      <c r="M86" s="565"/>
    </row>
    <row r="87" spans="1:13">
      <c r="A87" s="565"/>
      <c r="B87" s="565"/>
      <c r="C87" s="574"/>
      <c r="D87" s="565"/>
      <c r="E87" s="565"/>
      <c r="F87" s="565"/>
      <c r="G87" s="565"/>
      <c r="H87" s="565"/>
      <c r="I87" s="565"/>
      <c r="J87" s="565"/>
      <c r="K87" s="565"/>
      <c r="L87" s="565"/>
      <c r="M87" s="565"/>
    </row>
    <row r="88" spans="1:13" ht="18.600000000000001" thickBot="1">
      <c r="A88" s="565"/>
      <c r="B88" s="583" t="s">
        <v>261</v>
      </c>
      <c r="C88" s="584" t="s">
        <v>81</v>
      </c>
      <c r="D88" s="565"/>
      <c r="E88" s="565"/>
      <c r="F88" s="565"/>
      <c r="G88" s="565"/>
      <c r="H88" s="565"/>
      <c r="I88" s="565"/>
      <c r="J88" s="565"/>
      <c r="K88" s="565"/>
      <c r="L88" s="565"/>
      <c r="M88" s="565"/>
    </row>
    <row r="89" spans="1:13" ht="16.2" thickTop="1">
      <c r="A89" s="792"/>
      <c r="B89" s="58" t="s">
        <v>189</v>
      </c>
      <c r="C89" s="596" t="e">
        <f>'Dades esdeveniment'!E155/'Dades esdeveniment'!E154</f>
        <v>#DIV/0!</v>
      </c>
      <c r="D89" s="565"/>
      <c r="E89" s="565"/>
      <c r="F89" s="565"/>
      <c r="G89" s="565"/>
      <c r="H89" s="565"/>
      <c r="I89" s="565"/>
      <c r="J89" s="565"/>
      <c r="K89" s="565"/>
      <c r="L89" s="565"/>
      <c r="M89" s="565"/>
    </row>
    <row r="90" spans="1:13" ht="15.6">
      <c r="A90" s="792"/>
      <c r="B90" s="58" t="s">
        <v>190</v>
      </c>
      <c r="C90" s="596" t="e">
        <f>'Dades esdeveniment'!E156/'Dades esdeveniment'!E154</f>
        <v>#DIV/0!</v>
      </c>
      <c r="D90" s="565"/>
      <c r="E90" s="565"/>
      <c r="F90" s="565"/>
      <c r="G90" s="565"/>
      <c r="H90" s="565"/>
      <c r="I90" s="565"/>
      <c r="J90" s="565"/>
      <c r="K90" s="565"/>
      <c r="L90" s="565"/>
      <c r="M90" s="565"/>
    </row>
    <row r="91" spans="1:13" ht="15.6">
      <c r="A91" s="792"/>
      <c r="B91" s="58" t="s">
        <v>478</v>
      </c>
      <c r="C91" s="596" t="e">
        <f>'Dades esdeveniment'!E157/'Dades esdeveniment'!E154</f>
        <v>#DIV/0!</v>
      </c>
      <c r="D91" s="565"/>
      <c r="E91" s="565"/>
      <c r="F91" s="565"/>
      <c r="G91" s="565"/>
      <c r="H91" s="565"/>
      <c r="I91" s="565"/>
      <c r="J91" s="565"/>
      <c r="K91" s="565"/>
      <c r="L91" s="565"/>
      <c r="M91" s="565"/>
    </row>
    <row r="92" spans="1:13">
      <c r="A92" s="565"/>
      <c r="B92" s="565"/>
      <c r="C92" s="574"/>
      <c r="D92" s="565"/>
      <c r="E92" s="565"/>
      <c r="F92" s="565"/>
      <c r="G92" s="565"/>
      <c r="H92" s="565"/>
      <c r="I92" s="565"/>
      <c r="J92" s="565"/>
      <c r="K92" s="565"/>
      <c r="L92" s="565"/>
      <c r="M92" s="565"/>
    </row>
    <row r="93" spans="1:13" ht="31.5" customHeight="1">
      <c r="A93" s="790" t="s">
        <v>234</v>
      </c>
      <c r="B93" s="790"/>
      <c r="C93" s="790"/>
      <c r="D93" s="790"/>
      <c r="E93" s="790"/>
      <c r="F93" s="790"/>
      <c r="G93" s="790"/>
      <c r="H93" s="790"/>
      <c r="I93" s="790"/>
      <c r="J93" s="790"/>
      <c r="K93" s="790"/>
      <c r="L93" s="790"/>
      <c r="M93" s="594"/>
    </row>
    <row r="94" spans="1:13">
      <c r="A94" s="565"/>
      <c r="B94" s="565"/>
      <c r="C94" s="574"/>
      <c r="D94" s="565"/>
      <c r="E94" s="565"/>
      <c r="F94" s="565"/>
      <c r="G94" s="565"/>
      <c r="H94" s="565"/>
      <c r="I94" s="565"/>
      <c r="J94" s="565"/>
      <c r="K94" s="565"/>
      <c r="L94" s="565"/>
      <c r="M94" s="565"/>
    </row>
    <row r="95" spans="1:13" ht="18.600000000000001" thickBot="1">
      <c r="A95" s="565"/>
      <c r="B95" s="583" t="s">
        <v>144</v>
      </c>
      <c r="C95" s="584" t="s">
        <v>81</v>
      </c>
      <c r="D95" s="565"/>
      <c r="E95" s="565"/>
      <c r="F95" s="565"/>
      <c r="G95" s="565"/>
      <c r="H95" s="565"/>
      <c r="I95" s="565"/>
      <c r="J95" s="565"/>
      <c r="K95" s="565"/>
      <c r="L95" s="565"/>
      <c r="M95" s="565"/>
    </row>
    <row r="96" spans="1:13" ht="16.2" thickTop="1">
      <c r="A96" s="565"/>
      <c r="B96" s="58" t="s">
        <v>490</v>
      </c>
      <c r="C96" s="596" t="e">
        <f>'Dades esdeveniment'!E163/'Dades esdeveniment'!E120</f>
        <v>#DIV/0!</v>
      </c>
      <c r="D96" s="565"/>
      <c r="E96" s="565"/>
      <c r="F96" s="565"/>
      <c r="G96" s="565"/>
      <c r="H96" s="565"/>
      <c r="I96" s="565"/>
      <c r="J96" s="565"/>
      <c r="K96" s="565"/>
      <c r="L96" s="565"/>
      <c r="M96" s="565"/>
    </row>
    <row r="97" spans="1:13" ht="15.6">
      <c r="A97" s="565"/>
      <c r="B97" s="58" t="s">
        <v>183</v>
      </c>
      <c r="C97" s="596" t="e">
        <f>'Dades esdeveniment'!E164/'Dades esdeveniment'!E120</f>
        <v>#DIV/0!</v>
      </c>
      <c r="D97" s="565"/>
      <c r="E97" s="565"/>
      <c r="F97" s="565"/>
      <c r="G97" s="565"/>
      <c r="H97" s="565"/>
      <c r="I97" s="565"/>
      <c r="J97" s="565"/>
      <c r="K97" s="565"/>
      <c r="L97" s="565"/>
      <c r="M97" s="565"/>
    </row>
    <row r="98" spans="1:13" ht="15.6">
      <c r="A98" s="565"/>
      <c r="B98" s="58" t="s">
        <v>184</v>
      </c>
      <c r="C98" s="596" t="e">
        <f>'Dades esdeveniment'!E165/'Dades esdeveniment'!E120</f>
        <v>#DIV/0!</v>
      </c>
      <c r="D98" s="565"/>
      <c r="E98" s="565"/>
      <c r="F98" s="565"/>
      <c r="G98" s="565"/>
      <c r="H98" s="565"/>
      <c r="I98" s="565"/>
      <c r="J98" s="565"/>
      <c r="K98" s="565"/>
      <c r="L98" s="565"/>
      <c r="M98" s="565"/>
    </row>
    <row r="99" spans="1:13">
      <c r="A99" s="565"/>
      <c r="B99" s="574"/>
      <c r="C99" s="574"/>
      <c r="D99" s="565"/>
      <c r="E99" s="565"/>
      <c r="F99" s="565"/>
      <c r="G99" s="565"/>
      <c r="H99" s="565"/>
      <c r="I99" s="565"/>
      <c r="J99" s="565"/>
      <c r="K99" s="565"/>
      <c r="L99" s="565"/>
      <c r="M99" s="565"/>
    </row>
    <row r="100" spans="1:13">
      <c r="A100" s="565"/>
      <c r="B100" s="565"/>
      <c r="C100" s="574"/>
      <c r="D100" s="565"/>
      <c r="E100" s="565"/>
      <c r="F100" s="565"/>
      <c r="G100" s="565"/>
      <c r="H100" s="565"/>
      <c r="I100" s="565"/>
      <c r="J100" s="565"/>
      <c r="K100" s="565"/>
      <c r="L100" s="565"/>
      <c r="M100" s="565"/>
    </row>
    <row r="101" spans="1:13" ht="18.600000000000001" thickBot="1">
      <c r="A101" s="565"/>
      <c r="B101" s="583" t="s">
        <v>262</v>
      </c>
      <c r="C101" s="584" t="s">
        <v>81</v>
      </c>
      <c r="D101" s="565"/>
      <c r="E101" s="565"/>
      <c r="F101" s="565"/>
      <c r="G101" s="565"/>
      <c r="H101" s="565"/>
      <c r="I101" s="565"/>
      <c r="J101" s="565"/>
      <c r="K101" s="565"/>
      <c r="L101" s="565"/>
      <c r="M101" s="565"/>
    </row>
    <row r="102" spans="1:13" ht="16.2" thickTop="1">
      <c r="A102" s="565"/>
      <c r="B102" s="58" t="s">
        <v>490</v>
      </c>
      <c r="C102" s="596" t="e">
        <f>'Dades esdeveniment'!E169/'Dades esdeveniment'!E143</f>
        <v>#DIV/0!</v>
      </c>
      <c r="D102" s="565"/>
      <c r="E102" s="565"/>
      <c r="F102" s="565"/>
      <c r="G102" s="565"/>
      <c r="H102" s="565"/>
      <c r="I102" s="565"/>
      <c r="J102" s="565"/>
      <c r="K102" s="565"/>
      <c r="L102" s="565"/>
      <c r="M102" s="565"/>
    </row>
    <row r="103" spans="1:13" ht="15.6">
      <c r="A103" s="565"/>
      <c r="B103" s="58" t="s">
        <v>183</v>
      </c>
      <c r="C103" s="596" t="e">
        <f>'Dades esdeveniment'!E170/'Dades esdeveniment'!E143</f>
        <v>#DIV/0!</v>
      </c>
      <c r="D103" s="565"/>
      <c r="E103" s="565"/>
      <c r="F103" s="565"/>
      <c r="G103" s="565"/>
      <c r="H103" s="565"/>
      <c r="I103" s="565"/>
      <c r="J103" s="565"/>
      <c r="K103" s="565"/>
      <c r="L103" s="565"/>
      <c r="M103" s="565"/>
    </row>
    <row r="104" spans="1:13" ht="15.6">
      <c r="A104" s="565"/>
      <c r="B104" s="58" t="s">
        <v>184</v>
      </c>
      <c r="C104" s="596" t="e">
        <f>'Dades esdeveniment'!E171/'Dades esdeveniment'!E143</f>
        <v>#DIV/0!</v>
      </c>
      <c r="D104" s="565"/>
      <c r="E104" s="565"/>
      <c r="F104" s="565"/>
      <c r="G104" s="565"/>
      <c r="H104" s="565"/>
      <c r="I104" s="565"/>
      <c r="J104" s="565"/>
      <c r="K104" s="565"/>
      <c r="L104" s="565"/>
      <c r="M104" s="565"/>
    </row>
    <row r="105" spans="1:13" ht="15.6">
      <c r="A105" s="565"/>
      <c r="B105" s="598"/>
      <c r="C105" s="596"/>
      <c r="D105" s="565"/>
      <c r="E105" s="565"/>
      <c r="F105" s="565"/>
      <c r="G105" s="565"/>
      <c r="H105" s="565"/>
      <c r="I105" s="565"/>
      <c r="J105" s="565"/>
      <c r="K105" s="565"/>
      <c r="L105" s="565"/>
      <c r="M105" s="565"/>
    </row>
    <row r="106" spans="1:13" ht="31.5" customHeight="1">
      <c r="A106" s="790" t="s">
        <v>439</v>
      </c>
      <c r="B106" s="790"/>
      <c r="C106" s="790"/>
      <c r="D106" s="790"/>
      <c r="E106" s="790"/>
      <c r="F106" s="790"/>
      <c r="G106" s="790"/>
      <c r="H106" s="790"/>
      <c r="I106" s="790"/>
      <c r="J106" s="790"/>
      <c r="K106" s="790"/>
      <c r="L106" s="790"/>
      <c r="M106" s="594"/>
    </row>
    <row r="107" spans="1:13">
      <c r="A107" s="565"/>
      <c r="B107" s="565"/>
      <c r="C107" s="574"/>
      <c r="D107" s="565"/>
      <c r="E107" s="565"/>
      <c r="F107" s="565"/>
      <c r="G107" s="565"/>
      <c r="H107" s="565"/>
      <c r="I107" s="565"/>
      <c r="J107" s="565"/>
      <c r="K107" s="565"/>
      <c r="L107" s="565"/>
      <c r="M107" s="565"/>
    </row>
    <row r="108" spans="1:13" ht="36.6" thickBot="1">
      <c r="A108" s="565"/>
      <c r="B108" s="583" t="s">
        <v>440</v>
      </c>
      <c r="C108" s="584" t="s">
        <v>81</v>
      </c>
      <c r="D108" s="565"/>
      <c r="E108" s="565"/>
      <c r="F108" s="565"/>
      <c r="G108" s="565"/>
      <c r="H108" s="565"/>
      <c r="I108" s="565"/>
      <c r="J108" s="565"/>
      <c r="K108" s="565"/>
      <c r="L108" s="565"/>
      <c r="M108" s="565"/>
    </row>
    <row r="109" spans="1:13" ht="16.2" thickTop="1">
      <c r="A109" s="565"/>
      <c r="B109" s="58" t="s">
        <v>441</v>
      </c>
      <c r="C109" s="596" t="e">
        <f>'Dades esdeveniment'!E177/'Dades esdeveniment'!E120</f>
        <v>#DIV/0!</v>
      </c>
      <c r="D109" s="565"/>
      <c r="E109" s="565"/>
      <c r="F109" s="565"/>
      <c r="G109" s="565"/>
      <c r="H109" s="565"/>
      <c r="I109" s="565"/>
      <c r="J109" s="565"/>
      <c r="K109" s="565"/>
      <c r="L109" s="565"/>
      <c r="M109" s="565"/>
    </row>
    <row r="110" spans="1:13" ht="15.6">
      <c r="A110" s="565"/>
      <c r="B110" s="58" t="s">
        <v>442</v>
      </c>
      <c r="C110" s="596" t="e">
        <f>1-C109</f>
        <v>#DIV/0!</v>
      </c>
      <c r="D110" s="565"/>
      <c r="E110" s="565"/>
      <c r="F110" s="565"/>
      <c r="G110" s="565"/>
      <c r="H110" s="565"/>
      <c r="I110" s="565"/>
      <c r="J110" s="565"/>
      <c r="K110" s="565"/>
      <c r="L110" s="565"/>
      <c r="M110" s="565"/>
    </row>
    <row r="111" spans="1:13" ht="15.6">
      <c r="A111" s="792"/>
      <c r="B111" s="58" t="s">
        <v>263</v>
      </c>
      <c r="C111" s="596" t="e">
        <f>'Dades esdeveniment'!E178/'Dades esdeveniment'!E177</f>
        <v>#DIV/0!</v>
      </c>
      <c r="D111" s="565"/>
      <c r="E111" s="565"/>
      <c r="F111" s="565"/>
      <c r="G111" s="565"/>
      <c r="H111" s="565"/>
      <c r="I111" s="565"/>
      <c r="J111" s="565"/>
      <c r="K111" s="565"/>
      <c r="L111" s="565"/>
      <c r="M111" s="565"/>
    </row>
    <row r="112" spans="1:13" ht="15.6">
      <c r="A112" s="792"/>
      <c r="B112" s="58" t="s">
        <v>264</v>
      </c>
      <c r="C112" s="596" t="e">
        <f>'Dades esdeveniment'!E179/'Dades esdeveniment'!E177</f>
        <v>#DIV/0!</v>
      </c>
      <c r="D112" s="565"/>
      <c r="E112" s="565"/>
      <c r="F112" s="565"/>
      <c r="G112" s="565"/>
      <c r="H112" s="565"/>
      <c r="I112" s="565"/>
      <c r="J112" s="565"/>
      <c r="K112" s="565"/>
      <c r="L112" s="565"/>
      <c r="M112" s="565"/>
    </row>
    <row r="113" spans="1:45" ht="15.6">
      <c r="A113" s="792"/>
      <c r="B113" s="58" t="s">
        <v>265</v>
      </c>
      <c r="C113" s="596" t="e">
        <f>'Dades esdeveniment'!E180/'Dades esdeveniment'!E177</f>
        <v>#DIV/0!</v>
      </c>
      <c r="D113" s="565"/>
      <c r="E113" s="565"/>
      <c r="F113" s="565"/>
      <c r="G113" s="565"/>
      <c r="H113" s="565"/>
      <c r="I113" s="565"/>
      <c r="J113" s="565"/>
      <c r="K113" s="565"/>
      <c r="L113" s="565"/>
      <c r="M113" s="565"/>
    </row>
    <row r="114" spans="1:45" ht="11.4" customHeight="1">
      <c r="A114" s="565"/>
      <c r="B114" s="566"/>
      <c r="C114" s="574"/>
      <c r="D114" s="565"/>
      <c r="E114" s="565"/>
      <c r="F114" s="565"/>
      <c r="G114" s="565"/>
      <c r="H114" s="565"/>
      <c r="I114" s="565"/>
      <c r="J114" s="565"/>
      <c r="K114" s="565"/>
      <c r="L114" s="565"/>
      <c r="M114" s="565"/>
    </row>
    <row r="115" spans="1:45" ht="13.5" customHeight="1" thickBot="1">
      <c r="A115" s="565"/>
      <c r="B115" s="583" t="s">
        <v>443</v>
      </c>
      <c r="C115" s="584" t="s">
        <v>81</v>
      </c>
      <c r="D115" s="565"/>
      <c r="E115" s="565"/>
      <c r="F115" s="565"/>
      <c r="G115" s="565"/>
      <c r="H115" s="565"/>
      <c r="I115" s="565"/>
      <c r="J115" s="565"/>
      <c r="K115" s="565"/>
      <c r="L115" s="565"/>
      <c r="M115" s="565"/>
    </row>
    <row r="116" spans="1:45" ht="16.2" thickTop="1">
      <c r="A116" s="565"/>
      <c r="B116" s="58" t="s">
        <v>441</v>
      </c>
      <c r="C116" s="596" t="e">
        <f>'Dades esdeveniment'!E184/'Dades esdeveniment'!E143</f>
        <v>#DIV/0!</v>
      </c>
      <c r="D116" s="565"/>
      <c r="E116" s="565"/>
      <c r="F116" s="565"/>
      <c r="G116" s="565"/>
      <c r="H116" s="565"/>
      <c r="I116" s="565"/>
      <c r="J116" s="565"/>
      <c r="K116" s="565"/>
      <c r="L116" s="565"/>
      <c r="M116" s="565"/>
    </row>
    <row r="117" spans="1:45" ht="15.6">
      <c r="A117" s="565"/>
      <c r="B117" s="58" t="s">
        <v>442</v>
      </c>
      <c r="C117" s="596" t="e">
        <f>1-C116</f>
        <v>#DIV/0!</v>
      </c>
      <c r="D117" s="565"/>
      <c r="E117" s="565"/>
      <c r="F117" s="565"/>
      <c r="G117" s="565"/>
      <c r="H117" s="565"/>
      <c r="I117" s="565"/>
      <c r="J117" s="565"/>
      <c r="K117" s="565"/>
      <c r="L117" s="565"/>
      <c r="M117" s="565"/>
    </row>
    <row r="118" spans="1:45" ht="15.6">
      <c r="A118" s="792"/>
      <c r="B118" s="58" t="s">
        <v>163</v>
      </c>
      <c r="C118" s="596" t="e">
        <f>'Dades esdeveniment'!E185/'Dades esdeveniment'!E184</f>
        <v>#DIV/0!</v>
      </c>
      <c r="D118" s="565"/>
      <c r="E118" s="565"/>
      <c r="F118" s="565"/>
      <c r="G118" s="565"/>
      <c r="H118" s="565"/>
      <c r="I118" s="565"/>
      <c r="J118" s="565"/>
      <c r="K118" s="565"/>
      <c r="L118" s="565"/>
      <c r="M118" s="565"/>
    </row>
    <row r="119" spans="1:45" ht="15.6">
      <c r="A119" s="792"/>
      <c r="B119" s="58" t="s">
        <v>164</v>
      </c>
      <c r="C119" s="596" t="e">
        <f>'Dades esdeveniment'!E186/'Dades esdeveniment'!E184</f>
        <v>#DIV/0!</v>
      </c>
      <c r="D119" s="565"/>
      <c r="E119" s="565"/>
      <c r="F119" s="565"/>
      <c r="G119" s="565"/>
      <c r="H119" s="565"/>
      <c r="I119" s="565"/>
      <c r="J119" s="565"/>
      <c r="K119" s="565"/>
      <c r="L119" s="565"/>
      <c r="M119" s="565"/>
    </row>
    <row r="120" spans="1:45" ht="15.6">
      <c r="A120" s="792"/>
      <c r="B120" s="58" t="s">
        <v>266</v>
      </c>
      <c r="C120" s="596" t="e">
        <f>'Dades esdeveniment'!E187/'Dades esdeveniment'!E184</f>
        <v>#DIV/0!</v>
      </c>
      <c r="D120" s="565"/>
      <c r="E120" s="565"/>
      <c r="F120" s="565"/>
      <c r="G120" s="565"/>
      <c r="H120" s="565"/>
      <c r="I120" s="565"/>
      <c r="J120" s="565"/>
      <c r="K120" s="565"/>
      <c r="L120" s="565"/>
      <c r="M120" s="565"/>
    </row>
    <row r="121" spans="1:45" ht="15" customHeight="1">
      <c r="A121" s="565"/>
      <c r="B121" s="598"/>
      <c r="C121" s="147"/>
      <c r="D121" s="565"/>
      <c r="E121" s="565"/>
      <c r="F121" s="565"/>
      <c r="G121" s="565"/>
      <c r="H121" s="565"/>
      <c r="I121" s="565"/>
      <c r="J121" s="565"/>
      <c r="K121" s="565"/>
      <c r="L121" s="565"/>
      <c r="M121" s="565"/>
    </row>
    <row r="122" spans="1:45" s="600" customFormat="1" ht="21">
      <c r="A122" s="787" t="s">
        <v>536</v>
      </c>
      <c r="B122" s="787"/>
      <c r="C122" s="787"/>
      <c r="D122" s="787"/>
      <c r="E122" s="787"/>
      <c r="F122" s="787"/>
      <c r="G122" s="787"/>
      <c r="H122" s="787"/>
      <c r="I122" s="787"/>
      <c r="J122" s="787"/>
      <c r="K122" s="787"/>
      <c r="L122" s="787"/>
      <c r="M122" s="599"/>
      <c r="N122" s="564"/>
      <c r="O122" s="564"/>
      <c r="P122" s="564"/>
      <c r="Q122" s="564"/>
      <c r="R122" s="564"/>
      <c r="S122" s="564"/>
      <c r="T122" s="564"/>
      <c r="U122" s="564"/>
      <c r="V122" s="564"/>
      <c r="W122" s="564"/>
      <c r="X122" s="564"/>
      <c r="Y122" s="564"/>
      <c r="Z122" s="564"/>
      <c r="AA122" s="564"/>
      <c r="AB122" s="564"/>
      <c r="AC122" s="564"/>
      <c r="AD122" s="564"/>
      <c r="AE122" s="564"/>
      <c r="AF122" s="564"/>
      <c r="AG122" s="564"/>
      <c r="AH122" s="564"/>
      <c r="AI122" s="564"/>
      <c r="AJ122" s="564"/>
      <c r="AK122" s="564"/>
      <c r="AL122" s="564"/>
      <c r="AM122" s="564"/>
      <c r="AN122" s="564"/>
      <c r="AO122" s="564"/>
      <c r="AP122" s="564"/>
      <c r="AQ122" s="564"/>
      <c r="AR122" s="564"/>
      <c r="AS122" s="564"/>
    </row>
    <row r="123" spans="1:45" s="565" customFormat="1">
      <c r="B123" s="574"/>
      <c r="C123" s="574"/>
    </row>
    <row r="124" spans="1:45" s="565" customFormat="1" ht="18.600000000000001" thickBot="1">
      <c r="B124" s="583" t="s">
        <v>197</v>
      </c>
      <c r="C124" s="584" t="s">
        <v>81</v>
      </c>
    </row>
    <row r="125" spans="1:45" s="565" customFormat="1" ht="21" customHeight="1" thickTop="1">
      <c r="B125" s="58" t="s">
        <v>198</v>
      </c>
      <c r="C125" s="596" t="e">
        <f>'Dades esdeveniment'!E195/'Dades esdeveniment'!E194</f>
        <v>#DIV/0!</v>
      </c>
      <c r="E125" s="601"/>
    </row>
    <row r="126" spans="1:45" s="565" customFormat="1" ht="21" customHeight="1">
      <c r="B126" s="58" t="s">
        <v>501</v>
      </c>
      <c r="C126" s="596" t="e">
        <f>1-C125</f>
        <v>#DIV/0!</v>
      </c>
      <c r="E126" s="601"/>
    </row>
    <row r="127" spans="1:45" s="565" customFormat="1" ht="21" customHeight="1">
      <c r="B127" s="58" t="s">
        <v>267</v>
      </c>
      <c r="C127" s="596" t="e">
        <f>'Dades esdeveniment'!E197/'Dades esdeveniment'!E196</f>
        <v>#DIV/0!</v>
      </c>
    </row>
    <row r="128" spans="1:45" s="565" customFormat="1" ht="21" customHeight="1">
      <c r="B128" s="58" t="s">
        <v>268</v>
      </c>
      <c r="C128" s="602" t="e">
        <f>1-C127</f>
        <v>#DIV/0!</v>
      </c>
    </row>
    <row r="129" spans="1:45" s="565" customFormat="1" ht="15.6">
      <c r="B129" s="598"/>
      <c r="C129" s="602"/>
    </row>
    <row r="130" spans="1:45" s="600" customFormat="1" ht="21">
      <c r="A130" s="787" t="s">
        <v>269</v>
      </c>
      <c r="B130" s="787"/>
      <c r="C130" s="787"/>
      <c r="D130" s="787"/>
      <c r="E130" s="787"/>
      <c r="F130" s="787"/>
      <c r="G130" s="787"/>
      <c r="H130" s="787"/>
      <c r="I130" s="787"/>
      <c r="J130" s="787"/>
      <c r="K130" s="787"/>
      <c r="L130" s="787"/>
      <c r="M130" s="599"/>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row>
    <row r="131" spans="1:45" s="565" customFormat="1">
      <c r="B131" s="574"/>
      <c r="C131" s="574"/>
    </row>
    <row r="132" spans="1:45" s="565" customFormat="1" ht="36.6" thickBot="1">
      <c r="B132" s="583" t="s">
        <v>270</v>
      </c>
      <c r="C132" s="584" t="s">
        <v>81</v>
      </c>
    </row>
    <row r="133" spans="1:45" s="565" customFormat="1" ht="16.2" thickTop="1">
      <c r="B133" s="58" t="s">
        <v>204</v>
      </c>
      <c r="C133" s="596" t="e">
        <f>'Dades esdeveniment'!E201/'Dades esdeveniment'!E194</f>
        <v>#DIV/0!</v>
      </c>
    </row>
    <row r="134" spans="1:45" s="565" customFormat="1" ht="15.6">
      <c r="B134" s="58" t="s">
        <v>271</v>
      </c>
      <c r="C134" s="596" t="e">
        <f>'Dades esdeveniment'!E202/'Dades esdeveniment'!E194</f>
        <v>#DIV/0!</v>
      </c>
    </row>
    <row r="135" spans="1:45" s="565" customFormat="1" ht="15.6">
      <c r="B135" s="58" t="s">
        <v>272</v>
      </c>
      <c r="C135" s="596" t="e">
        <f>'Dades esdeveniment'!E203/'Dades esdeveniment'!E194</f>
        <v>#DIV/0!</v>
      </c>
    </row>
    <row r="136" spans="1:45" s="565" customFormat="1" ht="15.6">
      <c r="B136" s="58" t="s">
        <v>207</v>
      </c>
      <c r="C136" s="596" t="e">
        <f>'Dades esdeveniment'!E204/'Dades esdeveniment'!E194</f>
        <v>#DIV/0!</v>
      </c>
    </row>
    <row r="137" spans="1:45" s="565" customFormat="1" ht="15.6">
      <c r="B137" s="58" t="s">
        <v>208</v>
      </c>
      <c r="C137" s="596" t="e">
        <f>'Dades esdeveniment'!E205/'Dades esdeveniment'!E194</f>
        <v>#DIV/0!</v>
      </c>
    </row>
    <row r="138" spans="1:45" s="565" customFormat="1" ht="15.6">
      <c r="B138" s="598"/>
      <c r="C138" s="596"/>
    </row>
    <row r="139" spans="1:45" s="565" customFormat="1" ht="36.6" thickBot="1">
      <c r="B139" s="583" t="s">
        <v>273</v>
      </c>
      <c r="C139" s="584" t="s">
        <v>122</v>
      </c>
    </row>
    <row r="140" spans="1:45" s="565" customFormat="1" ht="16.2" thickTop="1">
      <c r="B140" s="603" t="s">
        <v>532</v>
      </c>
      <c r="C140" s="604">
        <f>'Dades esdeveniment'!E206</f>
        <v>0</v>
      </c>
    </row>
    <row r="141" spans="1:45" s="565" customFormat="1" ht="15.6">
      <c r="B141" s="58" t="s">
        <v>274</v>
      </c>
      <c r="C141" s="604">
        <f>'Dades esdeveniment'!E207</f>
        <v>0</v>
      </c>
    </row>
    <row r="142" spans="1:45">
      <c r="A142" s="565"/>
      <c r="B142" s="565"/>
      <c r="C142" s="574"/>
      <c r="D142" s="565"/>
      <c r="E142" s="565"/>
      <c r="F142" s="565"/>
      <c r="G142" s="565"/>
      <c r="H142" s="565"/>
      <c r="I142" s="565"/>
      <c r="J142" s="565"/>
      <c r="K142" s="565"/>
      <c r="L142" s="565"/>
      <c r="M142" s="565"/>
      <c r="AA142" s="565"/>
      <c r="AB142" s="565"/>
      <c r="AC142" s="565"/>
      <c r="AD142" s="565"/>
      <c r="AE142" s="565"/>
      <c r="AF142" s="565"/>
      <c r="AG142" s="565"/>
      <c r="AH142" s="565"/>
      <c r="AI142" s="565"/>
      <c r="AJ142" s="565"/>
      <c r="AK142" s="565"/>
    </row>
    <row r="143" spans="1:45" ht="21">
      <c r="A143" s="787" t="s">
        <v>236</v>
      </c>
      <c r="B143" s="787"/>
      <c r="C143" s="787"/>
      <c r="D143" s="787"/>
      <c r="E143" s="787"/>
      <c r="F143" s="787"/>
      <c r="G143" s="787"/>
      <c r="H143" s="787"/>
      <c r="I143" s="787"/>
      <c r="J143" s="787"/>
      <c r="K143" s="787"/>
      <c r="L143" s="787"/>
      <c r="M143" s="599"/>
      <c r="AA143" s="565"/>
      <c r="AB143" s="565"/>
      <c r="AC143" s="565"/>
      <c r="AD143" s="565"/>
      <c r="AE143" s="565"/>
      <c r="AF143" s="565"/>
      <c r="AG143" s="565"/>
      <c r="AH143" s="565"/>
      <c r="AI143" s="565"/>
      <c r="AJ143" s="565"/>
      <c r="AK143" s="565"/>
    </row>
    <row r="144" spans="1:45">
      <c r="A144" s="565"/>
      <c r="B144" s="565"/>
      <c r="C144" s="574"/>
      <c r="D144" s="565"/>
      <c r="E144" s="565"/>
      <c r="F144" s="565"/>
      <c r="G144" s="565"/>
      <c r="H144" s="565"/>
      <c r="I144" s="565"/>
      <c r="J144" s="565"/>
      <c r="K144" s="565"/>
      <c r="L144" s="565"/>
      <c r="M144" s="565"/>
      <c r="AA144" s="565"/>
      <c r="AB144" s="565"/>
      <c r="AC144" s="565"/>
      <c r="AD144" s="565"/>
      <c r="AE144" s="565"/>
      <c r="AF144" s="565"/>
      <c r="AG144" s="565"/>
      <c r="AH144" s="565"/>
      <c r="AI144" s="565"/>
      <c r="AJ144" s="565"/>
      <c r="AK144" s="565"/>
    </row>
    <row r="145" spans="1:37" ht="54.6" thickBot="1">
      <c r="A145" s="565"/>
      <c r="B145" s="583" t="s">
        <v>275</v>
      </c>
      <c r="C145" s="584" t="s">
        <v>81</v>
      </c>
      <c r="D145" s="605"/>
      <c r="E145" s="565"/>
      <c r="F145" s="565"/>
      <c r="G145" s="565"/>
      <c r="H145" s="565"/>
      <c r="I145" s="565"/>
      <c r="J145" s="565"/>
      <c r="K145" s="565"/>
      <c r="L145" s="565"/>
      <c r="M145" s="565"/>
      <c r="AA145" s="565"/>
      <c r="AB145" s="565"/>
      <c r="AC145" s="565"/>
      <c r="AD145" s="565"/>
      <c r="AE145" s="565"/>
      <c r="AF145" s="565"/>
      <c r="AG145" s="565"/>
      <c r="AH145" s="565"/>
      <c r="AI145" s="565"/>
      <c r="AJ145" s="565"/>
      <c r="AK145" s="565"/>
    </row>
    <row r="146" spans="1:37" ht="16.2" thickTop="1">
      <c r="A146" s="565"/>
      <c r="B146" s="58" t="s">
        <v>216</v>
      </c>
      <c r="C146" s="596" t="e">
        <f>'Dades esdeveniment'!E214/'Dades esdeveniment'!E194</f>
        <v>#DIV/0!</v>
      </c>
      <c r="D146" s="605"/>
      <c r="E146" s="565"/>
      <c r="F146" s="565"/>
      <c r="G146" s="565"/>
      <c r="H146" s="565"/>
      <c r="I146" s="565"/>
      <c r="J146" s="565"/>
      <c r="K146" s="565"/>
      <c r="L146" s="565"/>
      <c r="M146" s="565"/>
      <c r="AA146" s="565"/>
      <c r="AB146" s="565"/>
      <c r="AC146" s="565"/>
      <c r="AD146" s="565"/>
      <c r="AE146" s="565"/>
      <c r="AF146" s="565"/>
      <c r="AG146" s="565"/>
      <c r="AH146" s="565"/>
      <c r="AI146" s="565"/>
      <c r="AJ146" s="565"/>
      <c r="AK146" s="565"/>
    </row>
    <row r="147" spans="1:37" ht="15.6">
      <c r="A147" s="565"/>
      <c r="B147" s="58" t="s">
        <v>276</v>
      </c>
      <c r="C147" s="596" t="e">
        <f>'Dades esdeveniment'!E215/'Dades esdeveniment'!E194</f>
        <v>#DIV/0!</v>
      </c>
      <c r="D147" s="605"/>
      <c r="E147" s="565"/>
      <c r="F147" s="565"/>
      <c r="G147" s="565"/>
      <c r="H147" s="565"/>
      <c r="I147" s="565"/>
      <c r="J147" s="565"/>
      <c r="K147" s="565"/>
      <c r="L147" s="565"/>
      <c r="M147" s="565"/>
      <c r="AA147" s="565"/>
      <c r="AB147" s="565"/>
      <c r="AC147" s="565"/>
      <c r="AD147" s="565"/>
      <c r="AE147" s="565"/>
      <c r="AF147" s="565"/>
      <c r="AG147" s="565"/>
      <c r="AH147" s="565"/>
      <c r="AI147" s="565"/>
      <c r="AJ147" s="565"/>
      <c r="AK147" s="565"/>
    </row>
    <row r="148" spans="1:37" ht="15.6">
      <c r="A148" s="565"/>
      <c r="B148" s="58" t="s">
        <v>277</v>
      </c>
      <c r="C148" s="596" t="e">
        <f>'Dades esdeveniment'!E216/'Dades esdeveniment'!E194</f>
        <v>#DIV/0!</v>
      </c>
      <c r="D148" s="605"/>
      <c r="E148" s="565"/>
      <c r="F148" s="565"/>
      <c r="G148" s="565"/>
      <c r="H148" s="565"/>
      <c r="I148" s="565"/>
      <c r="J148" s="565"/>
      <c r="K148" s="565"/>
      <c r="L148" s="565"/>
      <c r="M148" s="565"/>
      <c r="AA148" s="565"/>
      <c r="AB148" s="565"/>
      <c r="AC148" s="565"/>
      <c r="AD148" s="565"/>
      <c r="AE148" s="565"/>
      <c r="AF148" s="565"/>
      <c r="AG148" s="565"/>
      <c r="AH148" s="565"/>
      <c r="AI148" s="565"/>
      <c r="AJ148" s="565"/>
      <c r="AK148" s="565"/>
    </row>
    <row r="149" spans="1:37" ht="15.6">
      <c r="A149" s="565"/>
      <c r="B149" s="58" t="s">
        <v>278</v>
      </c>
      <c r="C149" s="596" t="e">
        <f>'Dades esdeveniment'!E217/'Dades esdeveniment'!E194</f>
        <v>#DIV/0!</v>
      </c>
      <c r="D149" s="605"/>
      <c r="E149" s="565"/>
      <c r="F149" s="565"/>
      <c r="G149" s="565"/>
      <c r="H149" s="565"/>
      <c r="I149" s="565"/>
      <c r="J149" s="565"/>
      <c r="K149" s="565"/>
      <c r="L149" s="565"/>
      <c r="M149" s="565"/>
      <c r="AA149" s="565"/>
      <c r="AB149" s="565"/>
      <c r="AC149" s="565"/>
      <c r="AD149" s="565"/>
      <c r="AE149" s="565"/>
      <c r="AF149" s="565"/>
      <c r="AG149" s="565"/>
      <c r="AH149" s="565"/>
      <c r="AI149" s="565"/>
      <c r="AJ149" s="565"/>
      <c r="AK149" s="565"/>
    </row>
    <row r="150" spans="1:37" ht="15.6">
      <c r="A150" s="565"/>
      <c r="B150" s="58" t="s">
        <v>279</v>
      </c>
      <c r="C150" s="596" t="e">
        <f>'Dades esdeveniment'!E218/'Dades esdeveniment'!E194</f>
        <v>#DIV/0!</v>
      </c>
      <c r="D150" s="605"/>
      <c r="E150" s="565"/>
      <c r="F150" s="565"/>
      <c r="G150" s="565"/>
      <c r="H150" s="565"/>
      <c r="I150" s="565"/>
      <c r="J150" s="565"/>
      <c r="K150" s="565"/>
      <c r="L150" s="565"/>
      <c r="M150" s="565"/>
      <c r="AA150" s="565"/>
      <c r="AB150" s="565"/>
      <c r="AC150" s="565"/>
      <c r="AD150" s="565"/>
      <c r="AE150" s="565"/>
      <c r="AF150" s="565"/>
      <c r="AG150" s="565"/>
      <c r="AH150" s="565"/>
      <c r="AI150" s="565"/>
      <c r="AJ150" s="565"/>
      <c r="AK150" s="565"/>
    </row>
    <row r="151" spans="1:37" ht="15.6">
      <c r="A151" s="565"/>
      <c r="B151" s="58" t="s">
        <v>280</v>
      </c>
      <c r="C151" s="596" t="e">
        <f>'Dades esdeveniment'!E219/'Dades esdeveniment'!E194</f>
        <v>#DIV/0!</v>
      </c>
      <c r="D151" s="605"/>
      <c r="E151" s="565"/>
      <c r="F151" s="565"/>
      <c r="G151" s="565"/>
      <c r="H151" s="565"/>
      <c r="I151" s="565"/>
      <c r="J151" s="565"/>
      <c r="K151" s="565"/>
      <c r="L151" s="565"/>
      <c r="M151" s="565"/>
      <c r="AA151" s="565"/>
      <c r="AB151" s="565"/>
      <c r="AC151" s="565"/>
      <c r="AD151" s="565"/>
      <c r="AE151" s="565"/>
      <c r="AF151" s="565"/>
      <c r="AG151" s="565"/>
      <c r="AH151" s="565"/>
      <c r="AI151" s="565"/>
      <c r="AJ151" s="565"/>
      <c r="AK151" s="565"/>
    </row>
    <row r="152" spans="1:37" ht="15.6">
      <c r="A152" s="565"/>
      <c r="B152" s="58" t="s">
        <v>222</v>
      </c>
      <c r="C152" s="596" t="e">
        <f>'Dades esdeveniment'!E220/'Dades esdeveniment'!E194</f>
        <v>#DIV/0!</v>
      </c>
      <c r="D152" s="605"/>
      <c r="E152" s="565"/>
      <c r="F152" s="565"/>
      <c r="G152" s="565"/>
      <c r="H152" s="565"/>
      <c r="I152" s="565"/>
      <c r="J152" s="565"/>
      <c r="K152" s="565"/>
      <c r="L152" s="565"/>
      <c r="M152" s="565"/>
      <c r="AA152" s="565"/>
      <c r="AB152" s="565"/>
      <c r="AC152" s="565"/>
      <c r="AD152" s="565"/>
      <c r="AE152" s="565"/>
      <c r="AF152" s="565"/>
      <c r="AG152" s="565"/>
      <c r="AH152" s="565"/>
      <c r="AI152" s="565"/>
      <c r="AJ152" s="565"/>
      <c r="AK152" s="565"/>
    </row>
    <row r="153" spans="1:37" ht="15.6">
      <c r="A153" s="565"/>
      <c r="B153" s="598"/>
      <c r="C153" s="596"/>
      <c r="D153" s="565"/>
      <c r="E153" s="565"/>
      <c r="F153" s="565"/>
      <c r="G153" s="565"/>
      <c r="H153" s="565"/>
      <c r="I153" s="565"/>
      <c r="J153" s="565"/>
      <c r="K153" s="565"/>
      <c r="L153" s="565"/>
      <c r="M153" s="565"/>
      <c r="AA153" s="565"/>
      <c r="AB153" s="565"/>
      <c r="AC153" s="565"/>
      <c r="AD153" s="565"/>
      <c r="AE153" s="565"/>
      <c r="AF153" s="565"/>
      <c r="AG153" s="565"/>
      <c r="AH153" s="565"/>
      <c r="AI153" s="565"/>
      <c r="AJ153" s="565"/>
      <c r="AK153" s="565"/>
    </row>
    <row r="154" spans="1:37" ht="36.6" thickBot="1">
      <c r="A154" s="565"/>
      <c r="B154" s="583" t="s">
        <v>533</v>
      </c>
      <c r="C154" s="584" t="s">
        <v>81</v>
      </c>
      <c r="D154" s="565"/>
      <c r="E154" s="565"/>
      <c r="F154" s="565"/>
      <c r="G154" s="565"/>
      <c r="H154" s="565"/>
      <c r="I154" s="565"/>
      <c r="J154" s="565"/>
      <c r="K154" s="565"/>
      <c r="L154" s="565"/>
      <c r="M154" s="565"/>
      <c r="AA154" s="565"/>
      <c r="AB154" s="565"/>
      <c r="AC154" s="565"/>
      <c r="AD154" s="565"/>
      <c r="AE154" s="565"/>
      <c r="AF154" s="565"/>
      <c r="AG154" s="565"/>
      <c r="AH154" s="565"/>
      <c r="AI154" s="565"/>
      <c r="AJ154" s="565"/>
      <c r="AK154" s="565"/>
    </row>
    <row r="155" spans="1:37" ht="16.2" thickTop="1">
      <c r="A155" s="565"/>
      <c r="B155" s="58" t="s">
        <v>281</v>
      </c>
      <c r="C155" s="596" t="e">
        <f>'Dades esdeveniment'!E221/'Dades esdeveniment'!E194</f>
        <v>#DIV/0!</v>
      </c>
      <c r="D155" s="565"/>
      <c r="E155" s="565"/>
      <c r="F155" s="565"/>
      <c r="G155" s="565"/>
      <c r="H155" s="565"/>
      <c r="I155" s="565"/>
      <c r="J155" s="565"/>
      <c r="K155" s="565"/>
      <c r="L155" s="565"/>
      <c r="M155" s="565"/>
      <c r="AA155" s="565"/>
      <c r="AB155" s="565"/>
      <c r="AC155" s="565"/>
      <c r="AD155" s="565"/>
      <c r="AE155" s="565"/>
      <c r="AF155" s="565"/>
      <c r="AG155" s="565"/>
      <c r="AH155" s="565"/>
      <c r="AI155" s="565"/>
      <c r="AJ155" s="565"/>
      <c r="AK155" s="565"/>
    </row>
    <row r="156" spans="1:37" ht="15.6">
      <c r="A156" s="565"/>
      <c r="B156" s="58" t="s">
        <v>282</v>
      </c>
      <c r="C156" s="596" t="e">
        <f>'Dades esdeveniment'!E222/'Dades esdeveniment'!E194</f>
        <v>#DIV/0!</v>
      </c>
      <c r="D156" s="565"/>
      <c r="E156" s="565"/>
      <c r="F156" s="565"/>
      <c r="G156" s="565"/>
      <c r="H156" s="565"/>
      <c r="I156" s="565"/>
      <c r="J156" s="565"/>
      <c r="K156" s="565"/>
      <c r="L156" s="565"/>
      <c r="M156" s="565"/>
      <c r="AA156" s="565"/>
      <c r="AB156" s="565"/>
      <c r="AC156" s="565"/>
      <c r="AD156" s="565"/>
      <c r="AE156" s="565"/>
      <c r="AF156" s="565"/>
      <c r="AG156" s="565"/>
      <c r="AH156" s="565"/>
      <c r="AI156" s="565"/>
      <c r="AJ156" s="565"/>
      <c r="AK156" s="565"/>
    </row>
    <row r="157" spans="1:37" ht="15.6">
      <c r="A157" s="565"/>
      <c r="B157" s="58" t="s">
        <v>283</v>
      </c>
      <c r="C157" s="596" t="e">
        <f>'Dades esdeveniment'!E223/'Dades esdeveniment'!E194</f>
        <v>#DIV/0!</v>
      </c>
      <c r="D157" s="565"/>
      <c r="E157" s="565"/>
      <c r="F157" s="565"/>
      <c r="G157" s="565"/>
      <c r="H157" s="565"/>
      <c r="I157" s="565"/>
      <c r="J157" s="565"/>
      <c r="K157" s="565"/>
      <c r="L157" s="565"/>
      <c r="M157" s="565"/>
      <c r="AA157" s="565"/>
      <c r="AB157" s="565"/>
      <c r="AC157" s="565"/>
      <c r="AD157" s="565"/>
      <c r="AE157" s="565"/>
      <c r="AF157" s="565"/>
      <c r="AG157" s="565"/>
      <c r="AH157" s="565"/>
      <c r="AI157" s="565"/>
      <c r="AJ157" s="565"/>
      <c r="AK157" s="565"/>
    </row>
    <row r="158" spans="1:37" ht="15.6">
      <c r="A158" s="565"/>
      <c r="B158" s="58" t="s">
        <v>284</v>
      </c>
      <c r="C158" s="596" t="e">
        <f>'Dades esdeveniment'!E224/'Dades esdeveniment'!E194</f>
        <v>#DIV/0!</v>
      </c>
      <c r="D158" s="565"/>
      <c r="E158" s="565"/>
      <c r="F158" s="565"/>
      <c r="G158" s="565"/>
      <c r="H158" s="565"/>
      <c r="I158" s="565"/>
      <c r="J158" s="565"/>
      <c r="K158" s="565"/>
      <c r="L158" s="565"/>
      <c r="M158" s="565"/>
      <c r="AA158" s="565"/>
      <c r="AB158" s="565"/>
      <c r="AC158" s="565"/>
      <c r="AD158" s="565"/>
      <c r="AE158" s="565"/>
      <c r="AF158" s="565"/>
      <c r="AG158" s="565"/>
      <c r="AH158" s="565"/>
      <c r="AI158" s="565"/>
      <c r="AJ158" s="565"/>
      <c r="AK158" s="565"/>
    </row>
    <row r="159" spans="1:37" ht="15.6">
      <c r="A159" s="565"/>
      <c r="B159" s="58" t="s">
        <v>285</v>
      </c>
      <c r="C159" s="596" t="e">
        <f>'Dades esdeveniment'!E225/'Dades esdeveniment'!E194</f>
        <v>#DIV/0!</v>
      </c>
      <c r="D159" s="565"/>
      <c r="E159" s="565"/>
      <c r="F159" s="565"/>
      <c r="G159" s="565"/>
      <c r="H159" s="565"/>
      <c r="I159" s="565"/>
      <c r="J159" s="565"/>
      <c r="K159" s="565"/>
      <c r="L159" s="565"/>
      <c r="M159" s="565"/>
      <c r="AA159" s="565"/>
      <c r="AB159" s="565"/>
      <c r="AC159" s="565"/>
      <c r="AD159" s="565"/>
      <c r="AE159" s="565"/>
      <c r="AF159" s="565"/>
      <c r="AG159" s="565"/>
      <c r="AH159" s="565"/>
      <c r="AI159" s="565"/>
      <c r="AJ159" s="565"/>
      <c r="AK159" s="565"/>
    </row>
    <row r="160" spans="1:37">
      <c r="A160" s="565"/>
      <c r="B160" s="565"/>
      <c r="C160" s="574"/>
      <c r="D160" s="565"/>
      <c r="E160" s="565"/>
      <c r="F160" s="565"/>
      <c r="G160" s="565"/>
      <c r="H160" s="565"/>
      <c r="I160" s="565"/>
      <c r="J160" s="565"/>
      <c r="K160" s="565"/>
      <c r="L160" s="565"/>
      <c r="M160" s="565"/>
      <c r="AA160" s="565"/>
      <c r="AB160" s="565"/>
      <c r="AC160" s="565"/>
      <c r="AD160" s="565"/>
      <c r="AE160" s="565"/>
      <c r="AF160" s="565"/>
      <c r="AG160" s="565"/>
      <c r="AH160" s="565"/>
      <c r="AI160" s="565"/>
      <c r="AJ160" s="565"/>
      <c r="AK160" s="565"/>
    </row>
    <row r="161" spans="1:37">
      <c r="A161" s="565"/>
      <c r="B161" s="565"/>
      <c r="C161" s="574"/>
      <c r="D161" s="565"/>
      <c r="E161" s="565"/>
      <c r="F161" s="565"/>
      <c r="G161" s="565"/>
      <c r="H161" s="565"/>
      <c r="I161" s="565"/>
      <c r="J161" s="565"/>
      <c r="K161" s="565"/>
      <c r="L161" s="565"/>
      <c r="M161" s="565"/>
      <c r="AA161" s="565"/>
      <c r="AB161" s="565"/>
      <c r="AC161" s="565"/>
      <c r="AD161" s="565"/>
      <c r="AE161" s="565"/>
      <c r="AF161" s="565"/>
      <c r="AG161" s="565"/>
      <c r="AH161" s="565"/>
      <c r="AI161" s="565"/>
      <c r="AJ161" s="565"/>
      <c r="AK161" s="565"/>
    </row>
    <row r="162" spans="1:37" ht="36.6" thickBot="1">
      <c r="A162" s="565"/>
      <c r="B162" s="583" t="s">
        <v>286</v>
      </c>
      <c r="C162" s="606" t="s">
        <v>81</v>
      </c>
      <c r="D162" s="565"/>
      <c r="E162" s="565"/>
      <c r="F162" s="565"/>
      <c r="G162" s="565"/>
      <c r="H162" s="565"/>
      <c r="I162" s="565"/>
      <c r="J162" s="565"/>
      <c r="K162" s="565"/>
      <c r="L162" s="565"/>
      <c r="M162" s="565"/>
      <c r="AA162" s="565"/>
      <c r="AB162" s="565"/>
      <c r="AC162" s="565"/>
      <c r="AD162" s="565"/>
      <c r="AE162" s="565"/>
      <c r="AF162" s="565"/>
      <c r="AG162" s="565"/>
      <c r="AH162" s="565"/>
      <c r="AI162" s="565"/>
      <c r="AJ162" s="565"/>
      <c r="AK162" s="565"/>
    </row>
    <row r="163" spans="1:37" ht="16.2" thickTop="1">
      <c r="A163" s="565"/>
      <c r="B163" s="58" t="s">
        <v>287</v>
      </c>
      <c r="C163" s="596" t="e">
        <f>'Dades esdeveniment'!E213/'Dades esdeveniment'!E194</f>
        <v>#DIV/0!</v>
      </c>
      <c r="D163" s="565"/>
      <c r="E163" s="565"/>
      <c r="F163" s="565"/>
      <c r="G163" s="565"/>
      <c r="H163" s="565"/>
      <c r="I163" s="565"/>
      <c r="J163" s="565"/>
      <c r="K163" s="565"/>
      <c r="L163" s="565"/>
      <c r="M163" s="565"/>
      <c r="AA163" s="565"/>
      <c r="AB163" s="565"/>
      <c r="AC163" s="565"/>
      <c r="AD163" s="565"/>
      <c r="AE163" s="565"/>
      <c r="AF163" s="565"/>
      <c r="AG163" s="565"/>
      <c r="AH163" s="565"/>
      <c r="AI163" s="565"/>
      <c r="AJ163" s="565"/>
      <c r="AK163" s="565"/>
    </row>
    <row r="164" spans="1:37" ht="15.6">
      <c r="A164" s="565"/>
      <c r="B164" s="58" t="s">
        <v>288</v>
      </c>
      <c r="C164" s="602" t="e">
        <f>1-C163</f>
        <v>#DIV/0!</v>
      </c>
      <c r="D164" s="565"/>
      <c r="E164" s="565"/>
      <c r="F164" s="565"/>
      <c r="G164" s="565"/>
      <c r="H164" s="565"/>
      <c r="I164" s="565"/>
      <c r="J164" s="565"/>
      <c r="K164" s="565"/>
      <c r="L164" s="565"/>
      <c r="M164" s="565"/>
      <c r="AA164" s="565"/>
      <c r="AB164" s="565"/>
      <c r="AC164" s="565"/>
      <c r="AD164" s="565"/>
      <c r="AE164" s="565"/>
      <c r="AF164" s="565"/>
      <c r="AG164" s="565"/>
      <c r="AH164" s="565"/>
      <c r="AI164" s="565"/>
      <c r="AJ164" s="565"/>
      <c r="AK164" s="565"/>
    </row>
    <row r="165" spans="1:37">
      <c r="A165" s="565"/>
      <c r="B165" s="565"/>
      <c r="C165" s="574"/>
      <c r="D165" s="565"/>
      <c r="E165" s="565"/>
      <c r="F165" s="565"/>
      <c r="G165" s="565"/>
      <c r="H165" s="565"/>
      <c r="I165" s="565"/>
      <c r="J165" s="565"/>
      <c r="K165" s="565"/>
      <c r="L165" s="565"/>
      <c r="M165" s="565"/>
      <c r="AA165" s="565"/>
      <c r="AB165" s="565"/>
      <c r="AC165" s="565"/>
      <c r="AD165" s="565"/>
      <c r="AE165" s="565"/>
      <c r="AF165" s="565"/>
      <c r="AG165" s="565"/>
      <c r="AH165" s="565"/>
      <c r="AI165" s="565"/>
      <c r="AJ165" s="565"/>
      <c r="AK165" s="565"/>
    </row>
    <row r="166" spans="1:37">
      <c r="A166" s="565"/>
      <c r="B166" s="565"/>
      <c r="C166" s="574"/>
      <c r="D166" s="605"/>
      <c r="E166" s="565"/>
      <c r="F166" s="565"/>
      <c r="G166" s="565"/>
      <c r="H166" s="565"/>
      <c r="I166" s="565"/>
      <c r="J166" s="565"/>
      <c r="K166" s="565"/>
      <c r="L166" s="565"/>
      <c r="M166" s="565"/>
      <c r="AA166" s="565"/>
      <c r="AB166" s="565"/>
      <c r="AC166" s="565"/>
      <c r="AD166" s="565"/>
      <c r="AE166" s="565"/>
      <c r="AF166" s="565"/>
      <c r="AG166" s="565"/>
      <c r="AH166" s="565"/>
      <c r="AI166" s="565"/>
      <c r="AJ166" s="565"/>
      <c r="AK166" s="565"/>
    </row>
    <row r="167" spans="1:37">
      <c r="A167" s="565"/>
      <c r="B167" s="565"/>
      <c r="C167" s="574"/>
      <c r="D167" s="565"/>
      <c r="E167" s="565"/>
      <c r="F167" s="565"/>
      <c r="G167" s="565"/>
      <c r="H167" s="565"/>
      <c r="I167" s="565"/>
      <c r="J167" s="565"/>
      <c r="K167" s="565"/>
      <c r="L167" s="565"/>
      <c r="M167" s="565"/>
      <c r="AA167" s="565"/>
      <c r="AB167" s="565"/>
      <c r="AC167" s="565"/>
      <c r="AD167" s="565"/>
      <c r="AE167" s="565"/>
      <c r="AF167" s="565"/>
      <c r="AG167" s="565"/>
      <c r="AH167" s="565"/>
      <c r="AI167" s="565"/>
      <c r="AJ167" s="565"/>
      <c r="AK167" s="565"/>
    </row>
    <row r="168" spans="1:37" s="565" customFormat="1">
      <c r="C168" s="574"/>
    </row>
    <row r="169" spans="1:37" s="565" customFormat="1">
      <c r="C169" s="574"/>
    </row>
    <row r="170" spans="1:37" s="565" customFormat="1">
      <c r="C170" s="574"/>
    </row>
    <row r="171" spans="1:37" s="565" customFormat="1">
      <c r="C171" s="574"/>
    </row>
    <row r="172" spans="1:37" s="565" customFormat="1">
      <c r="C172" s="574"/>
    </row>
    <row r="173" spans="1:37" s="565" customFormat="1">
      <c r="C173" s="574"/>
    </row>
    <row r="174" spans="1:37" s="565" customFormat="1">
      <c r="C174" s="574"/>
    </row>
    <row r="175" spans="1:37" s="565" customFormat="1">
      <c r="C175" s="574"/>
    </row>
    <row r="176" spans="1:37" s="565" customFormat="1">
      <c r="C176" s="574"/>
    </row>
    <row r="177" spans="3:3" s="565" customFormat="1">
      <c r="C177" s="574"/>
    </row>
    <row r="178" spans="3:3" s="565" customFormat="1">
      <c r="C178" s="574"/>
    </row>
    <row r="179" spans="3:3" s="565" customFormat="1">
      <c r="C179" s="574"/>
    </row>
    <row r="180" spans="3:3" s="565" customFormat="1">
      <c r="C180" s="574"/>
    </row>
    <row r="181" spans="3:3" s="565" customFormat="1">
      <c r="C181" s="574"/>
    </row>
    <row r="182" spans="3:3" s="565" customFormat="1">
      <c r="C182" s="574"/>
    </row>
    <row r="183" spans="3:3" s="565" customFormat="1">
      <c r="C183" s="574"/>
    </row>
    <row r="184" spans="3:3" s="565" customFormat="1">
      <c r="C184" s="574"/>
    </row>
    <row r="185" spans="3:3" s="565" customFormat="1">
      <c r="C185" s="574"/>
    </row>
    <row r="186" spans="3:3" s="565" customFormat="1">
      <c r="C186" s="574"/>
    </row>
    <row r="187" spans="3:3" s="565" customFormat="1">
      <c r="C187" s="574"/>
    </row>
    <row r="188" spans="3:3" s="565" customFormat="1">
      <c r="C188" s="574"/>
    </row>
    <row r="189" spans="3:3" s="565" customFormat="1">
      <c r="C189" s="574"/>
    </row>
    <row r="190" spans="3:3" s="565" customFormat="1">
      <c r="C190" s="574"/>
    </row>
    <row r="191" spans="3:3" s="565" customFormat="1">
      <c r="C191" s="574"/>
    </row>
    <row r="192" spans="3:3" s="565" customFormat="1">
      <c r="C192" s="574"/>
    </row>
    <row r="193" spans="3:3" s="565" customFormat="1">
      <c r="C193" s="574"/>
    </row>
    <row r="194" spans="3:3" s="565" customFormat="1">
      <c r="C194" s="574"/>
    </row>
    <row r="195" spans="3:3" s="565" customFormat="1">
      <c r="C195" s="574"/>
    </row>
    <row r="196" spans="3:3" s="565" customFormat="1">
      <c r="C196" s="574"/>
    </row>
    <row r="197" spans="3:3" s="565" customFormat="1">
      <c r="C197" s="574"/>
    </row>
    <row r="198" spans="3:3" s="565" customFormat="1">
      <c r="C198" s="574"/>
    </row>
    <row r="199" spans="3:3" s="565" customFormat="1">
      <c r="C199" s="574"/>
    </row>
    <row r="200" spans="3:3" s="565" customFormat="1">
      <c r="C200" s="574"/>
    </row>
    <row r="201" spans="3:3" s="565" customFormat="1">
      <c r="C201" s="574"/>
    </row>
    <row r="202" spans="3:3" s="565" customFormat="1">
      <c r="C202" s="574"/>
    </row>
    <row r="203" spans="3:3" s="565" customFormat="1">
      <c r="C203" s="574"/>
    </row>
    <row r="204" spans="3:3" s="565" customFormat="1">
      <c r="C204" s="574"/>
    </row>
    <row r="205" spans="3:3" s="565" customFormat="1">
      <c r="C205" s="574"/>
    </row>
    <row r="206" spans="3:3" s="565" customFormat="1">
      <c r="C206" s="574"/>
    </row>
    <row r="207" spans="3:3" s="565" customFormat="1">
      <c r="C207" s="574"/>
    </row>
    <row r="208" spans="3:3" s="565" customFormat="1">
      <c r="C208" s="574"/>
    </row>
    <row r="209" spans="3:3" s="565" customFormat="1">
      <c r="C209" s="574"/>
    </row>
    <row r="210" spans="3:3" s="565" customFormat="1">
      <c r="C210" s="574"/>
    </row>
    <row r="211" spans="3:3" s="565" customFormat="1">
      <c r="C211" s="574"/>
    </row>
    <row r="212" spans="3:3" s="565" customFormat="1">
      <c r="C212" s="574"/>
    </row>
    <row r="213" spans="3:3" s="565" customFormat="1">
      <c r="C213" s="574"/>
    </row>
    <row r="214" spans="3:3" s="565" customFormat="1">
      <c r="C214" s="574"/>
    </row>
    <row r="215" spans="3:3" s="565" customFormat="1">
      <c r="C215" s="574"/>
    </row>
    <row r="216" spans="3:3" s="565" customFormat="1">
      <c r="C216" s="574"/>
    </row>
    <row r="217" spans="3:3" s="565" customFormat="1">
      <c r="C217" s="574"/>
    </row>
    <row r="218" spans="3:3" s="565" customFormat="1">
      <c r="C218" s="574"/>
    </row>
    <row r="219" spans="3:3" s="565" customFormat="1">
      <c r="C219" s="574"/>
    </row>
    <row r="220" spans="3:3" s="565" customFormat="1">
      <c r="C220" s="574"/>
    </row>
    <row r="221" spans="3:3" s="565" customFormat="1">
      <c r="C221" s="574"/>
    </row>
    <row r="222" spans="3:3" s="565" customFormat="1">
      <c r="C222" s="574"/>
    </row>
    <row r="223" spans="3:3" s="565" customFormat="1">
      <c r="C223" s="574"/>
    </row>
    <row r="224" spans="3:3" s="565" customFormat="1">
      <c r="C224" s="574"/>
    </row>
    <row r="225" spans="3:3" s="565" customFormat="1">
      <c r="C225" s="574"/>
    </row>
    <row r="226" spans="3:3" s="565" customFormat="1">
      <c r="C226" s="574"/>
    </row>
    <row r="227" spans="3:3" s="565" customFormat="1">
      <c r="C227" s="574"/>
    </row>
    <row r="228" spans="3:3" s="565" customFormat="1">
      <c r="C228" s="574"/>
    </row>
    <row r="229" spans="3:3" s="565" customFormat="1">
      <c r="C229" s="574"/>
    </row>
    <row r="230" spans="3:3" s="565" customFormat="1">
      <c r="C230" s="574"/>
    </row>
    <row r="231" spans="3:3" s="565" customFormat="1">
      <c r="C231" s="574"/>
    </row>
    <row r="232" spans="3:3" s="565" customFormat="1">
      <c r="C232" s="574"/>
    </row>
    <row r="233" spans="3:3" s="565" customFormat="1">
      <c r="C233" s="574"/>
    </row>
    <row r="234" spans="3:3" s="565" customFormat="1">
      <c r="C234" s="574"/>
    </row>
    <row r="235" spans="3:3" s="565" customFormat="1">
      <c r="C235" s="574"/>
    </row>
    <row r="236" spans="3:3" s="565" customFormat="1">
      <c r="C236" s="574"/>
    </row>
    <row r="237" spans="3:3" s="565" customFormat="1">
      <c r="C237" s="574"/>
    </row>
    <row r="238" spans="3:3" s="565" customFormat="1">
      <c r="C238" s="574"/>
    </row>
    <row r="239" spans="3:3" s="565" customFormat="1">
      <c r="C239" s="574"/>
    </row>
    <row r="240" spans="3:3" s="565" customFormat="1">
      <c r="C240" s="574"/>
    </row>
    <row r="241" spans="3:3" s="565" customFormat="1">
      <c r="C241" s="574"/>
    </row>
    <row r="242" spans="3:3" s="565" customFormat="1">
      <c r="C242" s="574"/>
    </row>
    <row r="243" spans="3:3" s="565" customFormat="1">
      <c r="C243" s="574"/>
    </row>
    <row r="244" spans="3:3" s="565" customFormat="1">
      <c r="C244" s="574"/>
    </row>
    <row r="245" spans="3:3" s="565" customFormat="1">
      <c r="C245" s="574"/>
    </row>
    <row r="246" spans="3:3" s="565" customFormat="1">
      <c r="C246" s="574"/>
    </row>
    <row r="247" spans="3:3" s="565" customFormat="1">
      <c r="C247" s="574"/>
    </row>
    <row r="248" spans="3:3" s="565" customFormat="1">
      <c r="C248" s="574"/>
    </row>
    <row r="249" spans="3:3" s="565" customFormat="1">
      <c r="C249" s="574"/>
    </row>
    <row r="250" spans="3:3" s="565" customFormat="1">
      <c r="C250" s="574"/>
    </row>
    <row r="251" spans="3:3" s="565" customFormat="1">
      <c r="C251" s="574"/>
    </row>
    <row r="252" spans="3:3" s="565" customFormat="1">
      <c r="C252" s="574"/>
    </row>
    <row r="253" spans="3:3" s="565" customFormat="1">
      <c r="C253" s="574"/>
    </row>
    <row r="254" spans="3:3" s="565" customFormat="1">
      <c r="C254" s="574"/>
    </row>
    <row r="255" spans="3:3" s="565" customFormat="1">
      <c r="C255" s="574"/>
    </row>
    <row r="256" spans="3:3" s="565" customFormat="1">
      <c r="C256" s="574"/>
    </row>
  </sheetData>
  <sheetProtection sheet="1"/>
  <mergeCells count="29">
    <mergeCell ref="A49:A51"/>
    <mergeCell ref="A54:A56"/>
    <mergeCell ref="A59:A61"/>
    <mergeCell ref="A21:A23"/>
    <mergeCell ref="D1:H1"/>
    <mergeCell ref="A4:C4"/>
    <mergeCell ref="A5:C5"/>
    <mergeCell ref="A6:C6"/>
    <mergeCell ref="A7:C7"/>
    <mergeCell ref="A8:C8"/>
    <mergeCell ref="A9:C9"/>
    <mergeCell ref="A15:L15"/>
    <mergeCell ref="A13:B13"/>
    <mergeCell ref="A130:L130"/>
    <mergeCell ref="A143:L143"/>
    <mergeCell ref="A18:B18"/>
    <mergeCell ref="A20:L20"/>
    <mergeCell ref="A46:L46"/>
    <mergeCell ref="A93:L93"/>
    <mergeCell ref="A106:L106"/>
    <mergeCell ref="A122:L122"/>
    <mergeCell ref="A64:A66"/>
    <mergeCell ref="A69:A71"/>
    <mergeCell ref="A89:A91"/>
    <mergeCell ref="A111:A113"/>
    <mergeCell ref="A118:A120"/>
    <mergeCell ref="A74:A76"/>
    <mergeCell ref="A79:A81"/>
    <mergeCell ref="A84:A86"/>
  </mergeCells>
  <hyperlinks>
    <hyperlink ref="A11" location="'Informe de resultats'!Econòmica__retribució" display="Econòmica: retribució" xr:uid="{4696AA81-24F5-4C93-99A3-58E566E148C7}"/>
    <hyperlink ref="A10" location="'Informe de resultats'!Econòmica__diversificació_del_teixit_econòmic_i_inclusió_d_empreses_d_incersió" display="Econòmica: diversificació del teixit econòmic i inclusió d'empreses d'incersió" xr:uid="{679C2B53-0480-4397-BBBE-BD5549BDFAFA}"/>
    <hyperlink ref="A9" location="'Informe de resultats'!Econòmica__estimulació_economia_local" display="Econòmica: estimulació economia local" xr:uid="{A49FC1D5-0443-43EE-9A67-848A95E094FA}"/>
    <hyperlink ref="A8" location="'Informe de resultats'!Social__discapacitat" display="Social: discapacitat" xr:uid="{3DBC8E18-5482-406E-B5AB-A500F8674CC9}"/>
    <hyperlink ref="A7" location="'Informe de resultats'!Social__inclusió_d_origen_i_procedència" display="Social: inclusió d'origen i procedència" xr:uid="{D872763A-8C3A-4C45-BDA3-7572E95A9F0F}"/>
    <hyperlink ref="A6" location="'Informe de resultats'!Social__gènere" display="Social: gènere" xr:uid="{77E8C15D-EB3B-4EB9-A3B9-454E570FE05C}"/>
    <hyperlink ref="A5" location="'Informe de resultats'!Ambiental__canvi_climàtic" display="Ambiental: canvi climàtic" xr:uid="{4AB1595F-2ACC-4330-8088-71FC2E96EA2F}"/>
    <hyperlink ref="A4" location="'Informe de resultats'!Com_puc_compensar_les_emissions?" display="Com puc compensar les emissions?" xr:uid="{35C0EEB0-41A4-4D18-9F4E-840BE1907ECA}"/>
    <hyperlink ref="A18" r:id="rId1" xr:uid="{64AB18EC-9E37-4290-903E-3B3FBC8C519C}"/>
  </hyperlinks>
  <pageMargins left="0.7" right="0.7" top="0.75" bottom="0.75" header="0.3" footer="0.3"/>
  <pageSetup paperSize="9" scale="31" orientation="portrait" r:id="rId2"/>
  <rowBreaks count="1" manualBreakCount="1">
    <brk id="121" max="12" man="1"/>
  </rowBreaks>
  <colBreaks count="1" manualBreakCount="1">
    <brk id="13" min="18" max="79" man="1"/>
  </colBreaks>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FCF5-C0DC-480C-8D22-59D2482EAAFF}">
  <sheetPr>
    <tabColor theme="4" tint="-0.249977111117893"/>
  </sheetPr>
  <dimension ref="A1:X77"/>
  <sheetViews>
    <sheetView topLeftCell="A33" zoomScale="94" zoomScaleNormal="55" workbookViewId="0">
      <selection activeCell="E40" sqref="E40"/>
    </sheetView>
  </sheetViews>
  <sheetFormatPr baseColWidth="10" defaultColWidth="8.44140625" defaultRowHeight="15.6"/>
  <cols>
    <col min="1" max="1" width="31.109375" style="450" customWidth="1"/>
    <col min="2" max="2" width="51.88671875" style="450" bestFit="1" customWidth="1"/>
    <col min="3" max="3" width="15.44140625" style="450" customWidth="1"/>
    <col min="4" max="4" width="31" style="451" customWidth="1"/>
    <col min="5" max="5" width="27.88671875" style="451" customWidth="1"/>
    <col min="6" max="6" width="19.88671875" style="450" bestFit="1" customWidth="1"/>
    <col min="7" max="7" width="25.44140625" style="450" customWidth="1"/>
    <col min="8" max="8" width="81.109375" style="452" customWidth="1"/>
    <col min="9" max="9" width="11.109375" style="337" customWidth="1"/>
    <col min="10" max="10" width="39.109375" style="341" customWidth="1"/>
    <col min="11" max="24" width="9.109375" style="341" customWidth="1"/>
    <col min="25" max="16384" width="8.44140625" style="450"/>
  </cols>
  <sheetData>
    <row r="1" spans="1:12" ht="25.2" thickBot="1">
      <c r="A1" s="796" t="s">
        <v>289</v>
      </c>
      <c r="B1" s="796"/>
      <c r="C1" s="796"/>
      <c r="D1" s="796"/>
      <c r="E1" s="18" t="s">
        <v>105</v>
      </c>
      <c r="F1" s="19" t="s">
        <v>105</v>
      </c>
      <c r="G1" s="129" t="s">
        <v>290</v>
      </c>
      <c r="H1" s="130">
        <f>E35+E42</f>
        <v>0</v>
      </c>
      <c r="I1" s="261" t="s">
        <v>105</v>
      </c>
      <c r="J1" s="42" t="s">
        <v>291</v>
      </c>
      <c r="K1" s="42">
        <v>1000</v>
      </c>
      <c r="L1" s="42"/>
    </row>
    <row r="2" spans="1:12" ht="18.600000000000001" thickBot="1">
      <c r="A2" s="109" t="s">
        <v>292</v>
      </c>
      <c r="B2" s="79"/>
      <c r="C2" s="79"/>
      <c r="D2" s="80" t="s">
        <v>105</v>
      </c>
      <c r="E2" s="80" t="s">
        <v>105</v>
      </c>
      <c r="F2" s="21" t="s">
        <v>105</v>
      </c>
      <c r="G2" s="21" t="s">
        <v>105</v>
      </c>
      <c r="H2" s="81" t="s">
        <v>105</v>
      </c>
      <c r="I2" s="261"/>
      <c r="J2" s="42"/>
      <c r="K2" s="42" t="s">
        <v>105</v>
      </c>
      <c r="L2" s="42"/>
    </row>
    <row r="3" spans="1:12" ht="18.600000000000001" thickBot="1">
      <c r="A3" s="134" t="s">
        <v>239</v>
      </c>
      <c r="B3" s="66" t="s">
        <v>293</v>
      </c>
      <c r="C3" s="69" t="s">
        <v>294</v>
      </c>
      <c r="D3" s="76" t="s">
        <v>295</v>
      </c>
      <c r="E3" s="59" t="s">
        <v>296</v>
      </c>
      <c r="F3" s="135" t="s">
        <v>297</v>
      </c>
      <c r="G3" s="135" t="s">
        <v>31</v>
      </c>
      <c r="H3" s="136" t="s">
        <v>298</v>
      </c>
      <c r="I3" s="261" t="s">
        <v>105</v>
      </c>
      <c r="J3" s="42" t="s">
        <v>105</v>
      </c>
      <c r="K3" s="42" t="s">
        <v>105</v>
      </c>
      <c r="L3" s="42"/>
    </row>
    <row r="4" spans="1:12" ht="31.2">
      <c r="A4" s="800" t="s">
        <v>299</v>
      </c>
      <c r="B4" s="223" t="s">
        <v>300</v>
      </c>
      <c r="C4" s="72" t="s">
        <v>301</v>
      </c>
      <c r="D4" s="118">
        <f>'Dades esdeveniment'!E24</f>
        <v>0</v>
      </c>
      <c r="E4" s="119">
        <f t="shared" ref="E4:E33" si="0">D4*F4/$K$1</f>
        <v>0</v>
      </c>
      <c r="F4" s="338">
        <v>0.13002999999999998</v>
      </c>
      <c r="G4" s="272" t="s">
        <v>302</v>
      </c>
      <c r="H4" s="120" t="s">
        <v>303</v>
      </c>
      <c r="I4" s="261"/>
      <c r="J4" s="42"/>
      <c r="K4" s="42"/>
      <c r="L4" s="42"/>
    </row>
    <row r="5" spans="1:12" ht="31.2">
      <c r="A5" s="801"/>
      <c r="B5" s="224" t="s">
        <v>304</v>
      </c>
      <c r="C5" s="73" t="s">
        <v>301</v>
      </c>
      <c r="D5" s="89">
        <f>'Dades esdeveniment'!E25</f>
        <v>0</v>
      </c>
      <c r="E5" s="90">
        <f t="shared" si="0"/>
        <v>0</v>
      </c>
      <c r="F5" s="339">
        <v>8.1169999999999992E-2</v>
      </c>
      <c r="G5" s="273" t="s">
        <v>302</v>
      </c>
      <c r="H5" s="82" t="s">
        <v>305</v>
      </c>
      <c r="I5" s="261"/>
      <c r="J5" s="42"/>
      <c r="K5" s="42"/>
      <c r="L5" s="42"/>
    </row>
    <row r="6" spans="1:12" ht="31.2">
      <c r="A6" s="801"/>
      <c r="B6" s="224" t="s">
        <v>306</v>
      </c>
      <c r="C6" s="73" t="s">
        <v>301</v>
      </c>
      <c r="D6" s="89">
        <f>'Dades esdeveniment'!E26</f>
        <v>0</v>
      </c>
      <c r="E6" s="90">
        <f t="shared" si="0"/>
        <v>0</v>
      </c>
      <c r="F6" s="339">
        <v>0.10208</v>
      </c>
      <c r="G6" s="273" t="s">
        <v>302</v>
      </c>
      <c r="H6" s="82" t="s">
        <v>307</v>
      </c>
      <c r="I6" s="261"/>
      <c r="J6" s="42"/>
      <c r="K6" s="42"/>
      <c r="L6" s="42"/>
    </row>
    <row r="7" spans="1:12" ht="31.8" thickBot="1">
      <c r="A7" s="802"/>
      <c r="B7" s="263" t="s">
        <v>308</v>
      </c>
      <c r="C7" s="264" t="s">
        <v>301</v>
      </c>
      <c r="D7" s="91">
        <f>'Dades esdeveniment'!E27</f>
        <v>0</v>
      </c>
      <c r="E7" s="92">
        <f t="shared" si="0"/>
        <v>0</v>
      </c>
      <c r="F7" s="340">
        <v>9.7079999999999986E-2</v>
      </c>
      <c r="G7" s="274" t="s">
        <v>302</v>
      </c>
      <c r="H7" s="265" t="s">
        <v>309</v>
      </c>
      <c r="I7" s="261"/>
      <c r="K7" s="43"/>
      <c r="L7" s="42"/>
    </row>
    <row r="8" spans="1:12" ht="46.8">
      <c r="A8" s="803" t="s">
        <v>310</v>
      </c>
      <c r="B8" s="223" t="s">
        <v>39</v>
      </c>
      <c r="C8" s="126" t="s">
        <v>301</v>
      </c>
      <c r="D8" s="118">
        <f>'Dades esdeveniment'!E28</f>
        <v>0</v>
      </c>
      <c r="E8" s="119">
        <f t="shared" si="0"/>
        <v>0</v>
      </c>
      <c r="F8" s="275">
        <f>199.32/1000</f>
        <v>0.19932</v>
      </c>
      <c r="G8" s="272" t="s">
        <v>311</v>
      </c>
      <c r="H8" s="84" t="s">
        <v>312</v>
      </c>
      <c r="I8" s="261"/>
      <c r="J8" s="44"/>
      <c r="K8" s="42"/>
      <c r="L8" s="42"/>
    </row>
    <row r="9" spans="1:12" ht="46.8">
      <c r="A9" s="804"/>
      <c r="B9" s="270" t="s">
        <v>40</v>
      </c>
      <c r="C9" s="78" t="s">
        <v>301</v>
      </c>
      <c r="D9" s="89">
        <f>'Dades esdeveniment'!E29</f>
        <v>0</v>
      </c>
      <c r="E9" s="90">
        <f t="shared" si="0"/>
        <v>0</v>
      </c>
      <c r="F9" s="276">
        <f>151.22/1000</f>
        <v>0.15121999999999999</v>
      </c>
      <c r="G9" s="273" t="s">
        <v>313</v>
      </c>
      <c r="H9" s="258" t="s">
        <v>314</v>
      </c>
      <c r="I9" s="261"/>
      <c r="J9" s="42"/>
      <c r="K9" s="42"/>
      <c r="L9" s="42"/>
    </row>
    <row r="10" spans="1:12" ht="31.2">
      <c r="A10" s="804"/>
      <c r="B10" s="270" t="s">
        <v>41</v>
      </c>
      <c r="C10" s="78" t="s">
        <v>301</v>
      </c>
      <c r="D10" s="89">
        <f>'Dades esdeveniment'!E30</f>
        <v>0</v>
      </c>
      <c r="E10" s="90">
        <f t="shared" si="0"/>
        <v>0</v>
      </c>
      <c r="F10" s="276">
        <f>110.22/1000</f>
        <v>0.11022</v>
      </c>
      <c r="G10" s="273" t="s">
        <v>313</v>
      </c>
      <c r="H10" s="258" t="s">
        <v>315</v>
      </c>
      <c r="I10" s="261"/>
      <c r="J10" s="42" t="s">
        <v>105</v>
      </c>
      <c r="K10" s="42" t="s">
        <v>105</v>
      </c>
      <c r="L10" s="42"/>
    </row>
    <row r="11" spans="1:12" ht="31.2">
      <c r="A11" s="804"/>
      <c r="B11" s="270" t="s">
        <v>42</v>
      </c>
      <c r="C11" s="78" t="s">
        <v>301</v>
      </c>
      <c r="D11" s="89">
        <f>'Dades esdeveniment'!E31</f>
        <v>0</v>
      </c>
      <c r="E11" s="90">
        <f t="shared" si="0"/>
        <v>0</v>
      </c>
      <c r="F11" s="276">
        <f>17.296*273/100/1000</f>
        <v>4.7218080000000003E-2</v>
      </c>
      <c r="G11" s="273" t="s">
        <v>313</v>
      </c>
      <c r="H11" s="258" t="s">
        <v>316</v>
      </c>
      <c r="I11" s="261"/>
      <c r="J11" s="42"/>
      <c r="K11" s="42" t="s">
        <v>105</v>
      </c>
      <c r="L11" s="42"/>
    </row>
    <row r="12" spans="1:12" ht="18">
      <c r="A12" s="804"/>
      <c r="B12" s="270" t="s">
        <v>43</v>
      </c>
      <c r="C12" s="78" t="s">
        <v>301</v>
      </c>
      <c r="D12" s="89">
        <f>'Dades esdeveniment'!E32</f>
        <v>0</v>
      </c>
      <c r="E12" s="90">
        <f t="shared" si="0"/>
        <v>0</v>
      </c>
      <c r="F12" s="276">
        <f>F8/2</f>
        <v>9.9659999999999999E-2</v>
      </c>
      <c r="G12" s="273" t="s">
        <v>313</v>
      </c>
      <c r="H12" s="302" t="s">
        <v>317</v>
      </c>
      <c r="I12" s="261"/>
      <c r="J12" s="42"/>
      <c r="K12" s="42" t="s">
        <v>105</v>
      </c>
      <c r="L12" s="42"/>
    </row>
    <row r="13" spans="1:12" ht="18">
      <c r="A13" s="804"/>
      <c r="B13" s="270" t="s">
        <v>318</v>
      </c>
      <c r="C13" s="78" t="s">
        <v>301</v>
      </c>
      <c r="D13" s="89">
        <f>'Dades esdeveniment'!E33</f>
        <v>0</v>
      </c>
      <c r="E13" s="90">
        <f t="shared" si="0"/>
        <v>0</v>
      </c>
      <c r="F13" s="276">
        <f>F9/2</f>
        <v>7.5609999999999997E-2</v>
      </c>
      <c r="G13" s="273" t="s">
        <v>313</v>
      </c>
      <c r="H13" s="302" t="s">
        <v>319</v>
      </c>
      <c r="I13" s="261"/>
      <c r="J13" s="42" t="s">
        <v>105</v>
      </c>
      <c r="K13" s="42" t="s">
        <v>105</v>
      </c>
      <c r="L13" s="42"/>
    </row>
    <row r="14" spans="1:12" ht="18">
      <c r="A14" s="804"/>
      <c r="B14" s="270" t="s">
        <v>45</v>
      </c>
      <c r="C14" s="78" t="s">
        <v>301</v>
      </c>
      <c r="D14" s="89">
        <f>'Dades esdeveniment'!E34</f>
        <v>0</v>
      </c>
      <c r="E14" s="90">
        <f t="shared" si="0"/>
        <v>0</v>
      </c>
      <c r="F14" s="276">
        <f>F10/2</f>
        <v>5.5109999999999999E-2</v>
      </c>
      <c r="G14" s="273" t="s">
        <v>313</v>
      </c>
      <c r="H14" s="302" t="s">
        <v>320</v>
      </c>
      <c r="I14" s="261"/>
      <c r="J14" s="42" t="s">
        <v>105</v>
      </c>
      <c r="K14" s="42" t="s">
        <v>105</v>
      </c>
      <c r="L14" s="42"/>
    </row>
    <row r="15" spans="1:12" ht="18.600000000000001" thickBot="1">
      <c r="A15" s="805"/>
      <c r="B15" s="271" t="s">
        <v>46</v>
      </c>
      <c r="C15" s="260" t="s">
        <v>301</v>
      </c>
      <c r="D15" s="122">
        <f>'Dades esdeveniment'!E35</f>
        <v>0</v>
      </c>
      <c r="E15" s="123">
        <f t="shared" si="0"/>
        <v>0</v>
      </c>
      <c r="F15" s="277">
        <f>F11/2</f>
        <v>2.3609040000000001E-2</v>
      </c>
      <c r="G15" s="278" t="s">
        <v>313</v>
      </c>
      <c r="H15" s="303" t="s">
        <v>321</v>
      </c>
      <c r="I15" s="261"/>
      <c r="J15" s="42"/>
      <c r="K15" s="42"/>
      <c r="L15" s="42"/>
    </row>
    <row r="16" spans="1:12" ht="47.4" thickBot="1">
      <c r="A16" s="124" t="s">
        <v>47</v>
      </c>
      <c r="B16" s="127" t="s">
        <v>322</v>
      </c>
      <c r="C16" s="266" t="s">
        <v>301</v>
      </c>
      <c r="D16" s="267">
        <f>'Dades esdeveniment'!E36</f>
        <v>0</v>
      </c>
      <c r="E16" s="268">
        <f t="shared" si="0"/>
        <v>0</v>
      </c>
      <c r="F16" s="279">
        <f>225.47/1000</f>
        <v>0.22547</v>
      </c>
      <c r="G16" s="280" t="s">
        <v>323</v>
      </c>
      <c r="H16" s="269" t="s">
        <v>324</v>
      </c>
      <c r="I16" s="261"/>
      <c r="J16" s="42"/>
      <c r="K16" s="42" t="s">
        <v>105</v>
      </c>
      <c r="L16" s="42"/>
    </row>
    <row r="17" spans="1:12" ht="18">
      <c r="A17" s="800" t="s">
        <v>325</v>
      </c>
      <c r="B17" s="110" t="s">
        <v>48</v>
      </c>
      <c r="C17" s="126" t="s">
        <v>301</v>
      </c>
      <c r="D17" s="118">
        <f>'Dades esdeveniment'!E37</f>
        <v>0</v>
      </c>
      <c r="E17" s="119">
        <f t="shared" si="0"/>
        <v>0</v>
      </c>
      <c r="F17" s="275">
        <v>0</v>
      </c>
      <c r="G17" s="272" t="s">
        <v>313</v>
      </c>
      <c r="H17" s="57"/>
      <c r="I17" s="261" t="s">
        <v>105</v>
      </c>
      <c r="J17" s="42" t="s">
        <v>105</v>
      </c>
      <c r="K17" s="42" t="s">
        <v>105</v>
      </c>
      <c r="L17" s="42"/>
    </row>
    <row r="18" spans="1:12" ht="18.600000000000001" thickBot="1">
      <c r="A18" s="801"/>
      <c r="B18" s="111" t="s">
        <v>49</v>
      </c>
      <c r="C18" s="78" t="s">
        <v>301</v>
      </c>
      <c r="D18" s="89">
        <f>'Dades esdeveniment'!E38</f>
        <v>0</v>
      </c>
      <c r="E18" s="90">
        <f t="shared" si="0"/>
        <v>0</v>
      </c>
      <c r="F18" s="276">
        <v>0</v>
      </c>
      <c r="G18" s="281" t="s">
        <v>323</v>
      </c>
      <c r="H18" s="56"/>
      <c r="I18" s="261" t="s">
        <v>105</v>
      </c>
      <c r="J18" s="42" t="s">
        <v>105</v>
      </c>
      <c r="K18" s="42" t="s">
        <v>105</v>
      </c>
      <c r="L18" s="42"/>
    </row>
    <row r="19" spans="1:12" ht="31.8" thickBot="1">
      <c r="A19" s="801"/>
      <c r="B19" s="111" t="s">
        <v>50</v>
      </c>
      <c r="C19" s="78" t="s">
        <v>301</v>
      </c>
      <c r="D19" s="89">
        <f>'Dades esdeveniment'!E39</f>
        <v>0</v>
      </c>
      <c r="E19" s="131">
        <f t="shared" si="0"/>
        <v>0</v>
      </c>
      <c r="F19" s="276">
        <f>0.606*273/100/1000</f>
        <v>1.65438E-3</v>
      </c>
      <c r="G19" s="281" t="s">
        <v>313</v>
      </c>
      <c r="H19" s="125" t="s">
        <v>316</v>
      </c>
      <c r="I19" s="261"/>
      <c r="J19" s="42" t="s">
        <v>105</v>
      </c>
      <c r="K19" s="42" t="s">
        <v>105</v>
      </c>
      <c r="L19" s="42"/>
    </row>
    <row r="20" spans="1:12" ht="31.8" thickBot="1">
      <c r="A20" s="802"/>
      <c r="B20" s="127" t="s">
        <v>51</v>
      </c>
      <c r="C20" s="128" t="s">
        <v>301</v>
      </c>
      <c r="D20" s="122">
        <f>'Dades esdeveniment'!E40</f>
        <v>0</v>
      </c>
      <c r="E20" s="132">
        <f t="shared" si="0"/>
        <v>0</v>
      </c>
      <c r="F20" s="276">
        <f>1.927*273/100/1000</f>
        <v>5.26071E-3</v>
      </c>
      <c r="G20" s="282" t="s">
        <v>313</v>
      </c>
      <c r="H20" s="125" t="s">
        <v>316</v>
      </c>
      <c r="I20" s="261"/>
      <c r="J20" s="42" t="s">
        <v>105</v>
      </c>
      <c r="K20" s="42"/>
      <c r="L20" s="42"/>
    </row>
    <row r="21" spans="1:12" ht="31.8" thickBot="1">
      <c r="A21" s="800" t="s">
        <v>326</v>
      </c>
      <c r="B21" s="110" t="s">
        <v>52</v>
      </c>
      <c r="C21" s="72" t="s">
        <v>301</v>
      </c>
      <c r="D21" s="118">
        <f>'Dades esdeveniment'!E41</f>
        <v>0</v>
      </c>
      <c r="E21" s="119">
        <f t="shared" si="0"/>
        <v>0</v>
      </c>
      <c r="F21" s="276">
        <f>5.316*273/100/1000</f>
        <v>1.451268E-2</v>
      </c>
      <c r="G21" s="283" t="s">
        <v>313</v>
      </c>
      <c r="H21" s="125" t="s">
        <v>316</v>
      </c>
      <c r="I21" s="261"/>
      <c r="J21" s="42" t="s">
        <v>105</v>
      </c>
      <c r="K21" s="42" t="s">
        <v>105</v>
      </c>
      <c r="L21" s="42"/>
    </row>
    <row r="22" spans="1:12" ht="31.8" thickBot="1">
      <c r="A22" s="802"/>
      <c r="B22" s="113" t="s">
        <v>53</v>
      </c>
      <c r="C22" s="121" t="s">
        <v>301</v>
      </c>
      <c r="D22" s="122">
        <f>'Dades esdeveniment'!E42</f>
        <v>0</v>
      </c>
      <c r="E22" s="123">
        <f t="shared" si="0"/>
        <v>0</v>
      </c>
      <c r="F22" s="276">
        <f>64.02/1000</f>
        <v>6.4019999999999994E-2</v>
      </c>
      <c r="G22" s="278" t="s">
        <v>313</v>
      </c>
      <c r="H22" s="125" t="s">
        <v>327</v>
      </c>
      <c r="I22" s="261"/>
      <c r="J22" s="42" t="s">
        <v>105</v>
      </c>
      <c r="K22" s="42" t="s">
        <v>105</v>
      </c>
      <c r="L22" s="42"/>
    </row>
    <row r="23" spans="1:12" ht="18">
      <c r="A23" s="801" t="s">
        <v>328</v>
      </c>
      <c r="B23" s="114" t="s">
        <v>54</v>
      </c>
      <c r="C23" s="115" t="s">
        <v>301</v>
      </c>
      <c r="D23" s="116">
        <f>'Dades esdeveniment'!E43</f>
        <v>0</v>
      </c>
      <c r="E23" s="117">
        <f t="shared" si="0"/>
        <v>0</v>
      </c>
      <c r="F23" s="342">
        <f>56.6/1000</f>
        <v>5.6600000000000004E-2</v>
      </c>
      <c r="G23" s="343" t="s">
        <v>329</v>
      </c>
      <c r="H23" s="120" t="s">
        <v>330</v>
      </c>
      <c r="I23" s="261" t="s">
        <v>105</v>
      </c>
      <c r="J23" s="42" t="s">
        <v>105</v>
      </c>
      <c r="K23" s="42" t="s">
        <v>105</v>
      </c>
      <c r="L23" s="42"/>
    </row>
    <row r="24" spans="1:12" ht="18">
      <c r="A24" s="801"/>
      <c r="B24" s="111" t="s">
        <v>55</v>
      </c>
      <c r="C24" s="74" t="s">
        <v>301</v>
      </c>
      <c r="D24" s="89">
        <f>'Dades esdeveniment'!E44</f>
        <v>0</v>
      </c>
      <c r="E24" s="90">
        <f t="shared" si="0"/>
        <v>0</v>
      </c>
      <c r="F24" s="344">
        <f>46.41/1000</f>
        <v>4.641E-2</v>
      </c>
      <c r="G24" s="345" t="s">
        <v>329</v>
      </c>
      <c r="H24" s="82" t="s">
        <v>330</v>
      </c>
      <c r="I24" s="261" t="s">
        <v>105</v>
      </c>
      <c r="J24" s="42" t="s">
        <v>105</v>
      </c>
      <c r="K24" s="42" t="s">
        <v>105</v>
      </c>
      <c r="L24" s="42"/>
    </row>
    <row r="25" spans="1:12" ht="18">
      <c r="A25" s="801"/>
      <c r="B25" s="111" t="s">
        <v>56</v>
      </c>
      <c r="C25" s="74" t="s">
        <v>301</v>
      </c>
      <c r="D25" s="89">
        <f>'Dades esdeveniment'!E45</f>
        <v>0</v>
      </c>
      <c r="E25" s="90">
        <f t="shared" si="0"/>
        <v>0</v>
      </c>
      <c r="F25" s="344">
        <f>30.42/1000</f>
        <v>3.0420000000000003E-2</v>
      </c>
      <c r="G25" s="345" t="s">
        <v>329</v>
      </c>
      <c r="H25" s="82" t="s">
        <v>330</v>
      </c>
      <c r="I25" s="261" t="s">
        <v>105</v>
      </c>
      <c r="J25" s="42" t="s">
        <v>105</v>
      </c>
      <c r="K25" s="42" t="s">
        <v>105</v>
      </c>
      <c r="L25" s="42"/>
    </row>
    <row r="26" spans="1:12" ht="18">
      <c r="A26" s="801"/>
      <c r="B26" s="111" t="s">
        <v>57</v>
      </c>
      <c r="C26" s="74" t="s">
        <v>301</v>
      </c>
      <c r="D26" s="89">
        <f>'Dades esdeveniment'!E46</f>
        <v>0</v>
      </c>
      <c r="E26" s="90">
        <f t="shared" si="0"/>
        <v>0</v>
      </c>
      <c r="F26" s="344">
        <f>39.87/1000</f>
        <v>3.9869999999999996E-2</v>
      </c>
      <c r="G26" s="345" t="s">
        <v>329</v>
      </c>
      <c r="H26" s="82" t="s">
        <v>330</v>
      </c>
      <c r="I26" s="261" t="s">
        <v>105</v>
      </c>
      <c r="J26" s="42"/>
      <c r="K26" s="42"/>
      <c r="L26" s="42"/>
    </row>
    <row r="27" spans="1:12" ht="18">
      <c r="A27" s="801"/>
      <c r="B27" s="111" t="s">
        <v>58</v>
      </c>
      <c r="C27" s="74" t="s">
        <v>301</v>
      </c>
      <c r="D27" s="89">
        <f>'Dades esdeveniment'!E47</f>
        <v>0</v>
      </c>
      <c r="E27" s="90">
        <f t="shared" si="0"/>
        <v>0</v>
      </c>
      <c r="F27" s="344">
        <f>29.47/1000</f>
        <v>2.947E-2</v>
      </c>
      <c r="G27" s="345" t="s">
        <v>329</v>
      </c>
      <c r="H27" s="82" t="s">
        <v>330</v>
      </c>
      <c r="I27" s="261" t="s">
        <v>105</v>
      </c>
      <c r="J27" s="42"/>
      <c r="K27" s="42"/>
      <c r="L27" s="42"/>
    </row>
    <row r="28" spans="1:12" ht="18">
      <c r="A28" s="801"/>
      <c r="B28" s="111" t="s">
        <v>59</v>
      </c>
      <c r="C28" s="74" t="s">
        <v>301</v>
      </c>
      <c r="D28" s="89">
        <f>'Dades esdeveniment'!E48</f>
        <v>0</v>
      </c>
      <c r="E28" s="90">
        <f t="shared" si="0"/>
        <v>0</v>
      </c>
      <c r="F28" s="344">
        <f>27.87/1000</f>
        <v>2.7870000000000002E-2</v>
      </c>
      <c r="G28" s="345" t="s">
        <v>329</v>
      </c>
      <c r="H28" s="82" t="s">
        <v>330</v>
      </c>
      <c r="I28" s="261" t="s">
        <v>105</v>
      </c>
      <c r="J28" s="42"/>
      <c r="K28" s="42"/>
      <c r="L28" s="42"/>
    </row>
    <row r="29" spans="1:12" ht="18">
      <c r="A29" s="801"/>
      <c r="B29" s="111" t="s">
        <v>60</v>
      </c>
      <c r="C29" s="74" t="s">
        <v>301</v>
      </c>
      <c r="D29" s="89">
        <f>'Dades esdeveniment'!E49</f>
        <v>0</v>
      </c>
      <c r="E29" s="90">
        <f t="shared" si="0"/>
        <v>0</v>
      </c>
      <c r="F29" s="342">
        <f>26.6/1000</f>
        <v>2.6600000000000002E-2</v>
      </c>
      <c r="G29" s="345" t="s">
        <v>329</v>
      </c>
      <c r="H29" s="82" t="s">
        <v>330</v>
      </c>
      <c r="I29" s="261" t="s">
        <v>105</v>
      </c>
      <c r="J29" s="42"/>
      <c r="K29" s="42"/>
      <c r="L29" s="42"/>
    </row>
    <row r="30" spans="1:12" ht="18.600000000000001" thickBot="1">
      <c r="A30" s="801"/>
      <c r="B30" s="112" t="s">
        <v>61</v>
      </c>
      <c r="C30" s="75" t="s">
        <v>301</v>
      </c>
      <c r="D30" s="91">
        <f>'Dades esdeveniment'!E50</f>
        <v>0</v>
      </c>
      <c r="E30" s="92">
        <f t="shared" si="0"/>
        <v>0</v>
      </c>
      <c r="F30" s="346">
        <f>31.68/1000</f>
        <v>3.168E-2</v>
      </c>
      <c r="G30" s="347" t="s">
        <v>329</v>
      </c>
      <c r="H30" s="255" t="s">
        <v>330</v>
      </c>
      <c r="I30" s="261" t="s">
        <v>105</v>
      </c>
      <c r="J30" s="42"/>
      <c r="K30" s="42"/>
      <c r="L30" s="42"/>
    </row>
    <row r="31" spans="1:12" ht="46.8">
      <c r="A31" s="797" t="s">
        <v>331</v>
      </c>
      <c r="B31" s="257" t="s">
        <v>62</v>
      </c>
      <c r="C31" s="126" t="s">
        <v>301</v>
      </c>
      <c r="D31" s="118">
        <f>'Dades esdeveniment'!E51</f>
        <v>0</v>
      </c>
      <c r="E31" s="119">
        <f t="shared" si="0"/>
        <v>0</v>
      </c>
      <c r="F31" s="348">
        <f>62.11/1000</f>
        <v>6.2109999999999999E-2</v>
      </c>
      <c r="G31" s="349" t="s">
        <v>329</v>
      </c>
      <c r="H31" s="84" t="s">
        <v>332</v>
      </c>
      <c r="I31" s="261" t="s">
        <v>105</v>
      </c>
      <c r="J31" s="42"/>
      <c r="K31" s="42"/>
      <c r="L31" s="42"/>
    </row>
    <row r="32" spans="1:12" ht="18">
      <c r="A32" s="798"/>
      <c r="B32" s="256" t="s">
        <v>333</v>
      </c>
      <c r="C32" s="78" t="s">
        <v>301</v>
      </c>
      <c r="D32" s="89">
        <f>'Dades esdeveniment'!E52</f>
        <v>0</v>
      </c>
      <c r="E32" s="90">
        <f t="shared" si="0"/>
        <v>0</v>
      </c>
      <c r="F32" s="350">
        <f>73.92/1000</f>
        <v>7.392E-2</v>
      </c>
      <c r="G32" s="345" t="s">
        <v>334</v>
      </c>
      <c r="H32" s="258" t="s">
        <v>335</v>
      </c>
      <c r="I32" s="261" t="s">
        <v>105</v>
      </c>
      <c r="J32" s="42" t="s">
        <v>105</v>
      </c>
      <c r="K32" s="42" t="s">
        <v>105</v>
      </c>
      <c r="L32" s="42"/>
    </row>
    <row r="33" spans="1:24" ht="47.4" thickBot="1">
      <c r="A33" s="799"/>
      <c r="B33" s="259" t="s">
        <v>64</v>
      </c>
      <c r="C33" s="260" t="s">
        <v>301</v>
      </c>
      <c r="D33" s="122">
        <f>'Dades esdeveniment'!E53</f>
        <v>0</v>
      </c>
      <c r="E33" s="123">
        <f t="shared" si="0"/>
        <v>0</v>
      </c>
      <c r="F33" s="351">
        <f>41.06/1000</f>
        <v>4.1059999999999999E-2</v>
      </c>
      <c r="G33" s="352" t="s">
        <v>329</v>
      </c>
      <c r="H33" s="83" t="s">
        <v>336</v>
      </c>
      <c r="I33" s="261" t="s">
        <v>105</v>
      </c>
      <c r="J33" s="42" t="s">
        <v>105</v>
      </c>
      <c r="K33" s="42" t="s">
        <v>105</v>
      </c>
      <c r="L33" s="42"/>
    </row>
    <row r="34" spans="1:24" ht="16.2" thickBot="1">
      <c r="A34" s="10" t="s">
        <v>105</v>
      </c>
      <c r="B34" s="11" t="s">
        <v>105</v>
      </c>
      <c r="C34" s="11"/>
      <c r="D34" s="14" t="s">
        <v>105</v>
      </c>
      <c r="E34" s="14" t="s">
        <v>105</v>
      </c>
      <c r="F34" s="11" t="s">
        <v>105</v>
      </c>
      <c r="G34" s="11" t="s">
        <v>105</v>
      </c>
      <c r="H34" s="58" t="s">
        <v>105</v>
      </c>
      <c r="I34" s="261" t="s">
        <v>105</v>
      </c>
      <c r="J34" s="42" t="s">
        <v>105</v>
      </c>
      <c r="K34" s="42" t="s">
        <v>105</v>
      </c>
      <c r="L34" s="42"/>
    </row>
    <row r="35" spans="1:24" ht="39.75" customHeight="1" thickBot="1">
      <c r="A35" s="11" t="s">
        <v>105</v>
      </c>
      <c r="B35" s="11" t="s">
        <v>105</v>
      </c>
      <c r="C35" s="11"/>
      <c r="D35" s="64" t="s">
        <v>337</v>
      </c>
      <c r="E35" s="77">
        <f>SUM(E4:E33)</f>
        <v>0</v>
      </c>
      <c r="F35" s="11" t="s">
        <v>105</v>
      </c>
      <c r="G35" s="11" t="s">
        <v>105</v>
      </c>
      <c r="H35" s="58" t="s">
        <v>105</v>
      </c>
      <c r="I35" s="261" t="s">
        <v>105</v>
      </c>
      <c r="J35" s="42" t="s">
        <v>105</v>
      </c>
      <c r="K35" s="42" t="s">
        <v>105</v>
      </c>
      <c r="L35" s="42"/>
    </row>
    <row r="36" spans="1:24">
      <c r="A36" s="11" t="s">
        <v>105</v>
      </c>
      <c r="B36" s="11" t="s">
        <v>105</v>
      </c>
      <c r="C36" s="11"/>
      <c r="D36" s="14" t="s">
        <v>105</v>
      </c>
      <c r="E36" s="14" t="s">
        <v>105</v>
      </c>
      <c r="F36" s="11" t="s">
        <v>105</v>
      </c>
      <c r="G36" s="11" t="s">
        <v>105</v>
      </c>
      <c r="H36" s="58" t="s">
        <v>105</v>
      </c>
      <c r="I36" s="261" t="s">
        <v>105</v>
      </c>
      <c r="J36" s="42" t="s">
        <v>105</v>
      </c>
      <c r="K36" s="42" t="s">
        <v>105</v>
      </c>
      <c r="L36" s="42"/>
    </row>
    <row r="37" spans="1:24" ht="18.600000000000001" thickBot="1">
      <c r="A37" s="109" t="s">
        <v>338</v>
      </c>
      <c r="B37" s="79"/>
      <c r="C37" s="79"/>
      <c r="D37" s="80" t="s">
        <v>105</v>
      </c>
      <c r="E37" s="80" t="s">
        <v>105</v>
      </c>
      <c r="F37" s="21" t="s">
        <v>105</v>
      </c>
      <c r="G37" s="21" t="s">
        <v>105</v>
      </c>
      <c r="H37" s="81" t="s">
        <v>105</v>
      </c>
      <c r="I37" s="261" t="s">
        <v>105</v>
      </c>
      <c r="J37" s="42" t="s">
        <v>105</v>
      </c>
      <c r="K37" s="42" t="s">
        <v>105</v>
      </c>
      <c r="L37" s="42"/>
    </row>
    <row r="38" spans="1:24" s="98" customFormat="1" ht="21" thickBot="1">
      <c r="A38" s="140" t="s">
        <v>239</v>
      </c>
      <c r="B38" s="138" t="s">
        <v>293</v>
      </c>
      <c r="C38" s="107" t="s">
        <v>294</v>
      </c>
      <c r="D38" s="108" t="s">
        <v>295</v>
      </c>
      <c r="E38" s="108" t="s">
        <v>339</v>
      </c>
      <c r="F38" s="107" t="s">
        <v>297</v>
      </c>
      <c r="G38" s="107" t="s">
        <v>31</v>
      </c>
      <c r="H38" s="133" t="s">
        <v>298</v>
      </c>
      <c r="I38" s="262"/>
      <c r="J38" s="96" t="s">
        <v>105</v>
      </c>
      <c r="K38" s="96" t="s">
        <v>105</v>
      </c>
      <c r="L38" s="96"/>
      <c r="M38" s="97"/>
      <c r="N38" s="97"/>
      <c r="O38" s="97"/>
      <c r="P38" s="97"/>
      <c r="Q38" s="97"/>
      <c r="R38" s="97"/>
      <c r="S38" s="97"/>
      <c r="T38" s="97"/>
      <c r="U38" s="97"/>
      <c r="V38" s="97"/>
      <c r="W38" s="97"/>
      <c r="X38" s="97"/>
    </row>
    <row r="39" spans="1:24" ht="30" customHeight="1" thickBot="1">
      <c r="A39" s="141" t="s">
        <v>340</v>
      </c>
      <c r="B39" s="137" t="s">
        <v>341</v>
      </c>
      <c r="C39" s="104" t="s">
        <v>301</v>
      </c>
      <c r="D39" s="105">
        <f>'Dades esdeveniment'!E58</f>
        <v>0</v>
      </c>
      <c r="E39" s="106">
        <f>D39*F39/$K$1</f>
        <v>0</v>
      </c>
      <c r="F39" s="279">
        <f>225.47/1000</f>
        <v>0.22547</v>
      </c>
      <c r="G39" s="353" t="s">
        <v>342</v>
      </c>
      <c r="H39" s="125" t="s">
        <v>324</v>
      </c>
      <c r="I39" s="261"/>
      <c r="J39" s="42" t="s">
        <v>105</v>
      </c>
      <c r="K39" s="44" t="s">
        <v>105</v>
      </c>
      <c r="L39" s="42"/>
    </row>
    <row r="40" spans="1:24" ht="18.600000000000001" thickBot="1">
      <c r="A40" s="142" t="s">
        <v>343</v>
      </c>
      <c r="B40" s="139" t="s">
        <v>343</v>
      </c>
      <c r="C40" s="99" t="s">
        <v>344</v>
      </c>
      <c r="D40" s="100"/>
      <c r="E40" s="101">
        <f>'Dades esdeveniment'!E59</f>
        <v>0</v>
      </c>
      <c r="F40" s="102"/>
      <c r="G40" s="103"/>
      <c r="H40" s="83"/>
      <c r="I40" s="261" t="s">
        <v>105</v>
      </c>
      <c r="J40" s="42" t="s">
        <v>105</v>
      </c>
      <c r="K40" s="42" t="s">
        <v>105</v>
      </c>
      <c r="L40" s="42"/>
    </row>
    <row r="41" spans="1:24" ht="16.2" thickBot="1">
      <c r="A41" s="42"/>
      <c r="B41" s="42"/>
      <c r="C41" s="42"/>
      <c r="D41" s="42"/>
      <c r="E41" s="42"/>
      <c r="F41" s="42"/>
      <c r="G41" s="42"/>
      <c r="H41" s="42"/>
      <c r="I41" s="261"/>
      <c r="J41" s="42"/>
      <c r="K41" s="42"/>
      <c r="L41" s="42"/>
    </row>
    <row r="42" spans="1:24" ht="34.200000000000003" thickBot="1">
      <c r="A42" s="11" t="s">
        <v>105</v>
      </c>
      <c r="B42" s="11" t="s">
        <v>105</v>
      </c>
      <c r="C42" s="11"/>
      <c r="D42" s="64" t="s">
        <v>345</v>
      </c>
      <c r="E42" s="77">
        <f>SUM(E39:E40)</f>
        <v>0</v>
      </c>
      <c r="F42" s="11" t="s">
        <v>105</v>
      </c>
      <c r="G42" s="11" t="s">
        <v>105</v>
      </c>
      <c r="H42" s="58" t="s">
        <v>105</v>
      </c>
      <c r="I42" s="261" t="s">
        <v>105</v>
      </c>
      <c r="J42" s="42" t="s">
        <v>105</v>
      </c>
      <c r="K42" s="42" t="s">
        <v>105</v>
      </c>
      <c r="L42" s="42"/>
    </row>
    <row r="43" spans="1:24">
      <c r="A43" s="11" t="s">
        <v>105</v>
      </c>
      <c r="B43" s="11" t="s">
        <v>105</v>
      </c>
      <c r="C43" s="11"/>
      <c r="D43" s="14" t="s">
        <v>105</v>
      </c>
      <c r="E43" s="14" t="s">
        <v>105</v>
      </c>
      <c r="F43" s="11" t="s">
        <v>105</v>
      </c>
      <c r="G43" s="11" t="s">
        <v>105</v>
      </c>
      <c r="H43" s="58" t="s">
        <v>105</v>
      </c>
      <c r="I43" s="261" t="s">
        <v>105</v>
      </c>
      <c r="J43" s="42" t="s">
        <v>105</v>
      </c>
      <c r="K43" s="42" t="s">
        <v>105</v>
      </c>
      <c r="L43" s="42"/>
    </row>
    <row r="44" spans="1:24">
      <c r="A44" s="11" t="s">
        <v>105</v>
      </c>
      <c r="B44" s="11" t="s">
        <v>105</v>
      </c>
      <c r="C44" s="11"/>
      <c r="D44" s="14" t="s">
        <v>105</v>
      </c>
      <c r="E44" s="14" t="s">
        <v>105</v>
      </c>
      <c r="F44" s="11" t="s">
        <v>105</v>
      </c>
      <c r="G44" s="11" t="s">
        <v>105</v>
      </c>
      <c r="H44" s="58" t="s">
        <v>105</v>
      </c>
      <c r="I44" s="261" t="s">
        <v>105</v>
      </c>
      <c r="J44" s="42" t="s">
        <v>105</v>
      </c>
      <c r="K44" s="42" t="s">
        <v>105</v>
      </c>
      <c r="L44" s="42"/>
    </row>
    <row r="45" spans="1:24">
      <c r="A45" s="11" t="s">
        <v>105</v>
      </c>
      <c r="B45" s="11" t="s">
        <v>105</v>
      </c>
      <c r="C45" s="11"/>
      <c r="D45" s="14" t="s">
        <v>105</v>
      </c>
      <c r="E45" s="14" t="s">
        <v>105</v>
      </c>
      <c r="F45" s="11" t="s">
        <v>105</v>
      </c>
      <c r="G45" s="11" t="s">
        <v>105</v>
      </c>
      <c r="H45" s="58" t="s">
        <v>105</v>
      </c>
      <c r="I45" s="261" t="s">
        <v>105</v>
      </c>
      <c r="J45" s="42" t="s">
        <v>105</v>
      </c>
      <c r="K45" s="42" t="s">
        <v>105</v>
      </c>
      <c r="L45" s="42"/>
    </row>
    <row r="46" spans="1:24">
      <c r="A46" s="11" t="s">
        <v>105</v>
      </c>
      <c r="B46" s="11" t="s">
        <v>105</v>
      </c>
      <c r="C46" s="11"/>
      <c r="D46" s="14" t="s">
        <v>105</v>
      </c>
      <c r="E46" s="14" t="s">
        <v>105</v>
      </c>
      <c r="F46" s="11" t="s">
        <v>105</v>
      </c>
      <c r="G46" s="11" t="s">
        <v>105</v>
      </c>
      <c r="H46" s="58" t="s">
        <v>105</v>
      </c>
      <c r="I46" s="261" t="s">
        <v>105</v>
      </c>
      <c r="J46" s="42" t="s">
        <v>105</v>
      </c>
      <c r="K46" s="42" t="s">
        <v>105</v>
      </c>
      <c r="L46" s="42"/>
    </row>
    <row r="47" spans="1:24">
      <c r="A47" s="11" t="s">
        <v>105</v>
      </c>
      <c r="B47" s="11" t="s">
        <v>105</v>
      </c>
      <c r="C47" s="11"/>
      <c r="D47" s="14" t="s">
        <v>105</v>
      </c>
      <c r="E47" s="14" t="s">
        <v>105</v>
      </c>
      <c r="F47" s="11" t="s">
        <v>105</v>
      </c>
      <c r="G47" s="11" t="s">
        <v>105</v>
      </c>
      <c r="H47" s="58" t="s">
        <v>105</v>
      </c>
      <c r="I47" s="261" t="s">
        <v>105</v>
      </c>
      <c r="J47" s="42" t="s">
        <v>105</v>
      </c>
      <c r="K47" s="42" t="s">
        <v>105</v>
      </c>
      <c r="L47" s="42"/>
    </row>
    <row r="48" spans="1:24">
      <c r="A48" s="11" t="s">
        <v>105</v>
      </c>
      <c r="B48" s="11" t="s">
        <v>105</v>
      </c>
      <c r="C48" s="11"/>
      <c r="D48" s="14" t="s">
        <v>105</v>
      </c>
      <c r="E48" s="14" t="s">
        <v>105</v>
      </c>
      <c r="F48" s="11" t="s">
        <v>105</v>
      </c>
      <c r="G48" s="11" t="s">
        <v>105</v>
      </c>
      <c r="H48" s="58" t="s">
        <v>105</v>
      </c>
      <c r="I48" s="261" t="s">
        <v>105</v>
      </c>
      <c r="J48" s="42" t="s">
        <v>105</v>
      </c>
      <c r="K48" s="42" t="s">
        <v>105</v>
      </c>
      <c r="L48" s="42"/>
    </row>
    <row r="49" spans="1:12">
      <c r="A49" s="11" t="s">
        <v>105</v>
      </c>
      <c r="B49" s="11" t="s">
        <v>105</v>
      </c>
      <c r="C49" s="11"/>
      <c r="D49" s="14" t="s">
        <v>105</v>
      </c>
      <c r="E49" s="14" t="s">
        <v>105</v>
      </c>
      <c r="F49" s="11" t="s">
        <v>105</v>
      </c>
      <c r="G49" s="11" t="s">
        <v>105</v>
      </c>
      <c r="H49" s="58" t="s">
        <v>105</v>
      </c>
      <c r="I49" s="261" t="s">
        <v>105</v>
      </c>
      <c r="J49" s="42" t="s">
        <v>105</v>
      </c>
      <c r="K49" s="42" t="s">
        <v>105</v>
      </c>
      <c r="L49" s="42"/>
    </row>
    <row r="50" spans="1:12">
      <c r="A50" s="11" t="s">
        <v>105</v>
      </c>
      <c r="B50" s="11" t="s">
        <v>105</v>
      </c>
      <c r="C50" s="11"/>
      <c r="D50" s="14" t="s">
        <v>105</v>
      </c>
      <c r="E50" s="14" t="s">
        <v>105</v>
      </c>
      <c r="F50" s="11" t="s">
        <v>105</v>
      </c>
      <c r="G50" s="11" t="s">
        <v>105</v>
      </c>
      <c r="H50" s="58" t="s">
        <v>105</v>
      </c>
      <c r="I50" s="261" t="s">
        <v>105</v>
      </c>
      <c r="J50" s="42" t="s">
        <v>105</v>
      </c>
      <c r="K50" s="42" t="s">
        <v>105</v>
      </c>
      <c r="L50" s="42"/>
    </row>
    <row r="51" spans="1:12">
      <c r="A51" s="11" t="s">
        <v>105</v>
      </c>
      <c r="B51" s="11" t="s">
        <v>105</v>
      </c>
      <c r="C51" s="11"/>
      <c r="D51" s="14" t="s">
        <v>105</v>
      </c>
      <c r="E51" s="14" t="s">
        <v>105</v>
      </c>
      <c r="F51" s="11" t="s">
        <v>105</v>
      </c>
      <c r="G51" s="11" t="s">
        <v>105</v>
      </c>
      <c r="H51" s="58" t="s">
        <v>105</v>
      </c>
      <c r="I51" s="261" t="s">
        <v>105</v>
      </c>
      <c r="J51" s="42" t="s">
        <v>105</v>
      </c>
      <c r="K51" s="42" t="s">
        <v>105</v>
      </c>
      <c r="L51" s="42"/>
    </row>
    <row r="52" spans="1:12">
      <c r="A52" s="11" t="s">
        <v>105</v>
      </c>
      <c r="B52" s="11" t="s">
        <v>105</v>
      </c>
      <c r="C52" s="11"/>
      <c r="D52" s="14" t="s">
        <v>105</v>
      </c>
      <c r="E52" s="14" t="s">
        <v>105</v>
      </c>
      <c r="F52" s="11" t="s">
        <v>105</v>
      </c>
      <c r="G52" s="11" t="s">
        <v>105</v>
      </c>
      <c r="H52" s="58" t="s">
        <v>105</v>
      </c>
      <c r="I52" s="261" t="s">
        <v>105</v>
      </c>
      <c r="J52" s="42" t="s">
        <v>105</v>
      </c>
      <c r="K52" s="42" t="s">
        <v>105</v>
      </c>
      <c r="L52" s="42"/>
    </row>
    <row r="53" spans="1:12">
      <c r="A53" s="11" t="s">
        <v>105</v>
      </c>
      <c r="B53" s="11" t="s">
        <v>105</v>
      </c>
      <c r="C53" s="11"/>
      <c r="D53" s="14" t="s">
        <v>105</v>
      </c>
      <c r="E53" s="14" t="s">
        <v>105</v>
      </c>
      <c r="F53" s="11" t="s">
        <v>105</v>
      </c>
      <c r="G53" s="11" t="s">
        <v>105</v>
      </c>
      <c r="H53" s="58" t="s">
        <v>105</v>
      </c>
      <c r="I53" s="261" t="s">
        <v>105</v>
      </c>
      <c r="J53" s="42" t="s">
        <v>105</v>
      </c>
      <c r="K53" s="42" t="s">
        <v>105</v>
      </c>
      <c r="L53" s="42"/>
    </row>
    <row r="54" spans="1:12">
      <c r="A54" s="11" t="s">
        <v>105</v>
      </c>
      <c r="B54" s="11" t="s">
        <v>105</v>
      </c>
      <c r="C54" s="11"/>
      <c r="D54" s="14" t="s">
        <v>105</v>
      </c>
      <c r="E54" s="14" t="s">
        <v>105</v>
      </c>
      <c r="F54" s="11" t="s">
        <v>105</v>
      </c>
      <c r="G54" s="11" t="s">
        <v>105</v>
      </c>
      <c r="H54" s="58" t="s">
        <v>105</v>
      </c>
      <c r="I54" s="261" t="s">
        <v>105</v>
      </c>
      <c r="J54" s="42" t="s">
        <v>105</v>
      </c>
      <c r="K54" s="42" t="s">
        <v>105</v>
      </c>
      <c r="L54" s="42"/>
    </row>
    <row r="55" spans="1:12">
      <c r="A55" s="11" t="s">
        <v>105</v>
      </c>
      <c r="B55" s="11" t="s">
        <v>105</v>
      </c>
      <c r="C55" s="11"/>
      <c r="D55" s="14" t="s">
        <v>105</v>
      </c>
      <c r="E55" s="14" t="s">
        <v>105</v>
      </c>
      <c r="F55" s="11" t="s">
        <v>105</v>
      </c>
      <c r="G55" s="11" t="s">
        <v>105</v>
      </c>
      <c r="H55" s="58" t="s">
        <v>105</v>
      </c>
      <c r="I55" s="261" t="s">
        <v>105</v>
      </c>
      <c r="J55" s="42" t="s">
        <v>105</v>
      </c>
      <c r="K55" s="42" t="s">
        <v>105</v>
      </c>
      <c r="L55" s="42"/>
    </row>
    <row r="56" spans="1:12">
      <c r="A56" s="11" t="s">
        <v>105</v>
      </c>
      <c r="B56" s="11" t="s">
        <v>105</v>
      </c>
      <c r="C56" s="11"/>
      <c r="D56" s="14" t="s">
        <v>105</v>
      </c>
      <c r="E56" s="14" t="s">
        <v>105</v>
      </c>
      <c r="F56" s="11" t="s">
        <v>105</v>
      </c>
      <c r="G56" s="11" t="s">
        <v>105</v>
      </c>
      <c r="H56" s="58" t="s">
        <v>105</v>
      </c>
      <c r="I56" s="261" t="s">
        <v>105</v>
      </c>
      <c r="J56" s="42" t="s">
        <v>105</v>
      </c>
      <c r="K56" s="42" t="s">
        <v>105</v>
      </c>
      <c r="L56" s="42"/>
    </row>
    <row r="57" spans="1:12">
      <c r="A57" s="11" t="s">
        <v>105</v>
      </c>
      <c r="B57" s="11" t="s">
        <v>105</v>
      </c>
      <c r="C57" s="11"/>
      <c r="D57" s="14" t="s">
        <v>105</v>
      </c>
      <c r="E57" s="14" t="s">
        <v>105</v>
      </c>
      <c r="F57" s="11" t="s">
        <v>105</v>
      </c>
      <c r="G57" s="11" t="s">
        <v>105</v>
      </c>
      <c r="H57" s="58" t="s">
        <v>105</v>
      </c>
      <c r="I57" s="261" t="s">
        <v>105</v>
      </c>
      <c r="J57" s="42" t="s">
        <v>105</v>
      </c>
      <c r="K57" s="42" t="s">
        <v>105</v>
      </c>
      <c r="L57" s="42"/>
    </row>
    <row r="58" spans="1:12">
      <c r="A58" s="11" t="s">
        <v>105</v>
      </c>
      <c r="B58" s="11" t="s">
        <v>105</v>
      </c>
      <c r="C58" s="11"/>
      <c r="D58" s="14" t="s">
        <v>105</v>
      </c>
      <c r="E58" s="14" t="s">
        <v>105</v>
      </c>
      <c r="F58" s="11" t="s">
        <v>105</v>
      </c>
      <c r="G58" s="11" t="s">
        <v>105</v>
      </c>
      <c r="H58" s="58" t="s">
        <v>105</v>
      </c>
      <c r="I58" s="261" t="s">
        <v>105</v>
      </c>
      <c r="J58" s="42" t="s">
        <v>105</v>
      </c>
      <c r="K58" s="42" t="s">
        <v>105</v>
      </c>
      <c r="L58" s="42"/>
    </row>
    <row r="59" spans="1:12">
      <c r="A59" s="11" t="s">
        <v>105</v>
      </c>
      <c r="B59" s="11" t="s">
        <v>105</v>
      </c>
      <c r="C59" s="11"/>
      <c r="D59" s="14" t="s">
        <v>105</v>
      </c>
      <c r="E59" s="14" t="s">
        <v>105</v>
      </c>
      <c r="F59" s="11" t="s">
        <v>105</v>
      </c>
      <c r="G59" s="11" t="s">
        <v>105</v>
      </c>
      <c r="H59" s="58" t="s">
        <v>105</v>
      </c>
      <c r="I59" s="261" t="s">
        <v>105</v>
      </c>
      <c r="J59" s="42" t="s">
        <v>105</v>
      </c>
      <c r="K59" s="42" t="s">
        <v>105</v>
      </c>
      <c r="L59" s="42"/>
    </row>
    <row r="60" spans="1:12">
      <c r="A60" s="11" t="s">
        <v>105</v>
      </c>
      <c r="B60" s="11" t="s">
        <v>105</v>
      </c>
      <c r="C60" s="11"/>
      <c r="D60" s="14" t="s">
        <v>105</v>
      </c>
      <c r="E60" s="14" t="s">
        <v>105</v>
      </c>
      <c r="F60" s="11" t="s">
        <v>105</v>
      </c>
      <c r="G60" s="11" t="s">
        <v>105</v>
      </c>
      <c r="H60" s="58" t="s">
        <v>105</v>
      </c>
      <c r="I60" s="261" t="s">
        <v>105</v>
      </c>
      <c r="J60" s="42" t="s">
        <v>105</v>
      </c>
      <c r="K60" s="42" t="s">
        <v>105</v>
      </c>
      <c r="L60" s="42"/>
    </row>
    <row r="61" spans="1:12">
      <c r="A61" s="11" t="s">
        <v>105</v>
      </c>
      <c r="B61" s="11" t="s">
        <v>105</v>
      </c>
      <c r="C61" s="11"/>
      <c r="D61" s="14" t="s">
        <v>105</v>
      </c>
      <c r="E61" s="14" t="s">
        <v>105</v>
      </c>
      <c r="F61" s="11" t="s">
        <v>105</v>
      </c>
      <c r="G61" s="11" t="s">
        <v>105</v>
      </c>
      <c r="H61" s="58" t="s">
        <v>105</v>
      </c>
      <c r="I61" s="261" t="s">
        <v>105</v>
      </c>
      <c r="J61" s="42" t="s">
        <v>105</v>
      </c>
      <c r="K61" s="42" t="s">
        <v>105</v>
      </c>
      <c r="L61" s="42"/>
    </row>
    <row r="62" spans="1:12">
      <c r="A62" s="11" t="s">
        <v>105</v>
      </c>
      <c r="B62" s="11" t="s">
        <v>105</v>
      </c>
      <c r="C62" s="11"/>
      <c r="D62" s="14" t="s">
        <v>105</v>
      </c>
      <c r="E62" s="14" t="s">
        <v>105</v>
      </c>
      <c r="F62" s="11" t="s">
        <v>105</v>
      </c>
      <c r="G62" s="11" t="s">
        <v>105</v>
      </c>
      <c r="H62" s="58" t="s">
        <v>105</v>
      </c>
      <c r="I62" s="261" t="s">
        <v>105</v>
      </c>
      <c r="J62" s="42" t="s">
        <v>105</v>
      </c>
      <c r="K62" s="42" t="s">
        <v>105</v>
      </c>
      <c r="L62" s="42"/>
    </row>
    <row r="63" spans="1:12">
      <c r="A63" s="11" t="s">
        <v>105</v>
      </c>
      <c r="B63" s="11" t="s">
        <v>105</v>
      </c>
      <c r="C63" s="11"/>
      <c r="D63" s="14" t="s">
        <v>105</v>
      </c>
      <c r="E63" s="14" t="s">
        <v>105</v>
      </c>
      <c r="F63" s="11" t="s">
        <v>105</v>
      </c>
      <c r="G63" s="11" t="s">
        <v>105</v>
      </c>
      <c r="H63" s="58" t="s">
        <v>105</v>
      </c>
      <c r="I63" s="261" t="s">
        <v>105</v>
      </c>
      <c r="J63" s="42" t="s">
        <v>105</v>
      </c>
      <c r="K63" s="42" t="s">
        <v>105</v>
      </c>
      <c r="L63" s="42"/>
    </row>
    <row r="64" spans="1:12">
      <c r="A64" s="11" t="s">
        <v>105</v>
      </c>
      <c r="B64" s="11" t="s">
        <v>105</v>
      </c>
      <c r="C64" s="11"/>
      <c r="D64" s="14" t="s">
        <v>105</v>
      </c>
      <c r="E64" s="14" t="s">
        <v>105</v>
      </c>
      <c r="F64" s="11" t="s">
        <v>105</v>
      </c>
      <c r="G64" s="11" t="s">
        <v>105</v>
      </c>
      <c r="H64" s="58" t="s">
        <v>105</v>
      </c>
      <c r="I64" s="261" t="s">
        <v>105</v>
      </c>
      <c r="J64" s="42" t="s">
        <v>105</v>
      </c>
      <c r="K64" s="42" t="s">
        <v>105</v>
      </c>
      <c r="L64" s="42"/>
    </row>
    <row r="65" spans="1:12">
      <c r="A65" s="11" t="s">
        <v>105</v>
      </c>
      <c r="B65" s="11" t="s">
        <v>105</v>
      </c>
      <c r="C65" s="11"/>
      <c r="D65" s="14" t="s">
        <v>105</v>
      </c>
      <c r="E65" s="14" t="s">
        <v>105</v>
      </c>
      <c r="F65" s="11" t="s">
        <v>105</v>
      </c>
      <c r="G65" s="11" t="s">
        <v>105</v>
      </c>
      <c r="H65" s="58" t="s">
        <v>105</v>
      </c>
      <c r="I65" s="261" t="s">
        <v>105</v>
      </c>
      <c r="J65" s="42" t="s">
        <v>105</v>
      </c>
      <c r="K65" s="42" t="s">
        <v>105</v>
      </c>
      <c r="L65" s="42"/>
    </row>
    <row r="66" spans="1:12">
      <c r="A66" s="11" t="s">
        <v>105</v>
      </c>
      <c r="B66" s="11" t="s">
        <v>105</v>
      </c>
      <c r="C66" s="11"/>
      <c r="D66" s="14" t="s">
        <v>105</v>
      </c>
      <c r="E66" s="14" t="s">
        <v>105</v>
      </c>
      <c r="F66" s="11" t="s">
        <v>105</v>
      </c>
      <c r="G66" s="11" t="s">
        <v>105</v>
      </c>
      <c r="H66" s="58" t="s">
        <v>105</v>
      </c>
      <c r="I66" s="261" t="s">
        <v>105</v>
      </c>
      <c r="J66" s="42" t="s">
        <v>105</v>
      </c>
      <c r="K66" s="42" t="s">
        <v>105</v>
      </c>
      <c r="L66" s="42"/>
    </row>
    <row r="67" spans="1:12">
      <c r="A67" s="11" t="s">
        <v>105</v>
      </c>
      <c r="B67" s="11" t="s">
        <v>105</v>
      </c>
      <c r="C67" s="11"/>
      <c r="D67" s="14" t="s">
        <v>105</v>
      </c>
      <c r="E67" s="14" t="s">
        <v>105</v>
      </c>
      <c r="F67" s="11" t="s">
        <v>105</v>
      </c>
      <c r="G67" s="11" t="s">
        <v>105</v>
      </c>
      <c r="H67" s="58" t="s">
        <v>105</v>
      </c>
      <c r="I67" s="261" t="s">
        <v>105</v>
      </c>
      <c r="J67" s="42" t="s">
        <v>105</v>
      </c>
      <c r="K67" s="42" t="s">
        <v>105</v>
      </c>
      <c r="L67" s="42"/>
    </row>
    <row r="68" spans="1:12">
      <c r="A68" s="11" t="s">
        <v>105</v>
      </c>
      <c r="B68" s="11" t="s">
        <v>105</v>
      </c>
      <c r="C68" s="11"/>
      <c r="D68" s="14" t="s">
        <v>105</v>
      </c>
      <c r="E68" s="14" t="s">
        <v>105</v>
      </c>
      <c r="F68" s="11" t="s">
        <v>105</v>
      </c>
      <c r="G68" s="11" t="s">
        <v>105</v>
      </c>
      <c r="H68" s="58" t="s">
        <v>105</v>
      </c>
      <c r="I68" s="261" t="s">
        <v>105</v>
      </c>
      <c r="J68" s="42" t="s">
        <v>105</v>
      </c>
      <c r="K68" s="42" t="s">
        <v>105</v>
      </c>
      <c r="L68" s="42"/>
    </row>
    <row r="69" spans="1:12">
      <c r="A69" s="11" t="s">
        <v>105</v>
      </c>
      <c r="B69" s="11" t="s">
        <v>105</v>
      </c>
      <c r="C69" s="11"/>
      <c r="D69" s="14" t="s">
        <v>105</v>
      </c>
      <c r="E69" s="14" t="s">
        <v>105</v>
      </c>
      <c r="F69" s="11" t="s">
        <v>105</v>
      </c>
      <c r="G69" s="11" t="s">
        <v>105</v>
      </c>
      <c r="H69" s="58" t="s">
        <v>105</v>
      </c>
      <c r="I69" s="261" t="s">
        <v>105</v>
      </c>
      <c r="J69" s="42" t="s">
        <v>105</v>
      </c>
      <c r="K69" s="42" t="s">
        <v>105</v>
      </c>
      <c r="L69" s="42"/>
    </row>
    <row r="70" spans="1:12">
      <c r="A70" s="11" t="s">
        <v>105</v>
      </c>
      <c r="B70" s="11" t="s">
        <v>105</v>
      </c>
      <c r="C70" s="11"/>
      <c r="D70" s="14" t="s">
        <v>105</v>
      </c>
      <c r="E70" s="14" t="s">
        <v>105</v>
      </c>
      <c r="F70" s="11" t="s">
        <v>105</v>
      </c>
      <c r="G70" s="11" t="s">
        <v>105</v>
      </c>
      <c r="H70" s="58" t="s">
        <v>105</v>
      </c>
      <c r="I70" s="261" t="s">
        <v>105</v>
      </c>
      <c r="J70" s="42" t="s">
        <v>105</v>
      </c>
      <c r="K70" s="42" t="s">
        <v>105</v>
      </c>
      <c r="L70" s="42"/>
    </row>
    <row r="71" spans="1:12">
      <c r="A71" s="11" t="s">
        <v>105</v>
      </c>
      <c r="B71" s="11" t="s">
        <v>105</v>
      </c>
      <c r="C71" s="11"/>
      <c r="D71" s="14" t="s">
        <v>105</v>
      </c>
      <c r="E71" s="14" t="s">
        <v>105</v>
      </c>
      <c r="F71" s="11" t="s">
        <v>105</v>
      </c>
      <c r="G71" s="11" t="s">
        <v>105</v>
      </c>
      <c r="H71" s="58" t="s">
        <v>105</v>
      </c>
      <c r="I71" s="261" t="s">
        <v>105</v>
      </c>
      <c r="J71" s="42" t="s">
        <v>105</v>
      </c>
      <c r="K71" s="42" t="s">
        <v>105</v>
      </c>
      <c r="L71" s="42"/>
    </row>
    <row r="72" spans="1:12">
      <c r="A72" s="11" t="s">
        <v>105</v>
      </c>
      <c r="B72" s="11" t="s">
        <v>105</v>
      </c>
      <c r="C72" s="11"/>
      <c r="D72" s="14" t="s">
        <v>105</v>
      </c>
      <c r="E72" s="14" t="s">
        <v>105</v>
      </c>
      <c r="F72" s="11" t="s">
        <v>105</v>
      </c>
      <c r="G72" s="11" t="s">
        <v>105</v>
      </c>
      <c r="H72" s="58" t="s">
        <v>105</v>
      </c>
      <c r="I72" s="261" t="s">
        <v>105</v>
      </c>
      <c r="J72" s="42" t="s">
        <v>105</v>
      </c>
      <c r="K72" s="42" t="s">
        <v>105</v>
      </c>
      <c r="L72" s="42"/>
    </row>
    <row r="73" spans="1:12">
      <c r="A73" s="11" t="s">
        <v>105</v>
      </c>
      <c r="B73" s="11" t="s">
        <v>105</v>
      </c>
      <c r="C73" s="11"/>
      <c r="D73" s="14" t="s">
        <v>105</v>
      </c>
      <c r="E73" s="14" t="s">
        <v>105</v>
      </c>
      <c r="F73" s="11" t="s">
        <v>105</v>
      </c>
      <c r="G73" s="11" t="s">
        <v>105</v>
      </c>
      <c r="H73" s="58" t="s">
        <v>105</v>
      </c>
      <c r="I73" s="261" t="s">
        <v>105</v>
      </c>
      <c r="J73" s="42" t="s">
        <v>105</v>
      </c>
      <c r="K73" s="42" t="s">
        <v>105</v>
      </c>
      <c r="L73" s="42"/>
    </row>
    <row r="74" spans="1:12">
      <c r="A74" s="11" t="s">
        <v>105</v>
      </c>
      <c r="B74" s="11" t="s">
        <v>105</v>
      </c>
      <c r="C74" s="11"/>
      <c r="D74" s="14" t="s">
        <v>105</v>
      </c>
      <c r="E74" s="14" t="s">
        <v>105</v>
      </c>
      <c r="F74" s="11" t="s">
        <v>105</v>
      </c>
      <c r="G74" s="11" t="s">
        <v>105</v>
      </c>
      <c r="H74" s="58" t="s">
        <v>105</v>
      </c>
      <c r="I74" s="261" t="s">
        <v>105</v>
      </c>
      <c r="J74" s="42" t="s">
        <v>105</v>
      </c>
      <c r="K74" s="42" t="s">
        <v>105</v>
      </c>
      <c r="L74" s="42"/>
    </row>
    <row r="75" spans="1:12">
      <c r="A75" s="11" t="s">
        <v>105</v>
      </c>
      <c r="B75" s="11" t="s">
        <v>105</v>
      </c>
      <c r="C75" s="11"/>
      <c r="D75" s="14" t="s">
        <v>105</v>
      </c>
      <c r="E75" s="14" t="s">
        <v>105</v>
      </c>
      <c r="F75" s="11" t="s">
        <v>105</v>
      </c>
      <c r="G75" s="11" t="s">
        <v>105</v>
      </c>
      <c r="H75" s="58" t="s">
        <v>105</v>
      </c>
      <c r="I75" s="261" t="s">
        <v>105</v>
      </c>
      <c r="J75" s="42" t="s">
        <v>105</v>
      </c>
      <c r="K75" s="42" t="s">
        <v>105</v>
      </c>
      <c r="L75" s="42"/>
    </row>
    <row r="76" spans="1:12">
      <c r="A76" s="11" t="s">
        <v>105</v>
      </c>
      <c r="B76" s="11" t="s">
        <v>105</v>
      </c>
      <c r="C76" s="11"/>
      <c r="D76" s="14" t="s">
        <v>105</v>
      </c>
      <c r="E76" s="14" t="s">
        <v>105</v>
      </c>
      <c r="F76" s="11" t="s">
        <v>105</v>
      </c>
      <c r="G76" s="11" t="s">
        <v>105</v>
      </c>
      <c r="H76" s="58" t="s">
        <v>105</v>
      </c>
      <c r="I76" s="261" t="s">
        <v>105</v>
      </c>
      <c r="J76" s="42" t="s">
        <v>105</v>
      </c>
      <c r="K76" s="42" t="s">
        <v>105</v>
      </c>
      <c r="L76" s="42"/>
    </row>
    <row r="77" spans="1:12">
      <c r="A77" s="9"/>
      <c r="B77" s="9"/>
      <c r="C77" s="9"/>
      <c r="D77" s="85"/>
      <c r="E77" s="85"/>
      <c r="F77" s="9"/>
      <c r="G77" s="9"/>
      <c r="H77" s="86"/>
      <c r="I77" s="261"/>
      <c r="J77" s="42"/>
      <c r="K77" s="42"/>
      <c r="L77" s="42"/>
    </row>
  </sheetData>
  <mergeCells count="7">
    <mergeCell ref="A31:A33"/>
    <mergeCell ref="A1:D1"/>
    <mergeCell ref="A4:A7"/>
    <mergeCell ref="A8:A15"/>
    <mergeCell ref="A17:A20"/>
    <mergeCell ref="A21:A22"/>
    <mergeCell ref="A23:A30"/>
  </mergeCells>
  <hyperlinks>
    <hyperlink ref="H4" r:id="rId1" display="DEFRA: Conversion factors 2022: full set (for advanced users)_Bussiness travel air (without FR)_Domestic" xr:uid="{7C923B47-E5EA-4FE0-8A5E-0225AAA7B030}"/>
    <hyperlink ref="H5" r:id="rId2" display="DEFRA: Conversion factors 2022: full set (for advanced users)_Bussiness travel air (without FR)_Short haul average passenger" xr:uid="{BD9EF4CB-AE65-44D1-8D64-E7A60B7812B0}"/>
    <hyperlink ref="H6" r:id="rId3" display="DEFRA: Conversion factors 2022: full set (for advanced users)_Bussiness travel air (without FR)_Long haul average passenger" xr:uid="{2F8C75ED-5F00-4BDA-A8C5-7899CB10FF07}"/>
    <hyperlink ref="H7" r:id="rId4" display="DEFRA: Conversion factors 2022: full set (for advanced users)_Bussiness travel air (without FR)_International average passenger" xr:uid="{1B2C99A3-858A-4990-A576-A42D1328F66C}"/>
    <hyperlink ref="H8" r:id="rId5" xr:uid="{FF27D919-277B-47C9-BB1B-4E9CA82634BB}"/>
    <hyperlink ref="H9" r:id="rId6" xr:uid="{55169473-5F12-428F-82C1-C243B8A6B6CB}"/>
    <hyperlink ref="H10" r:id="rId7" xr:uid="{D90D156C-0B37-42CD-ACE8-514F587E01AB}"/>
    <hyperlink ref="H22" r:id="rId8" xr:uid="{14BC2E5D-4F5C-43BE-8121-E60F15683561}"/>
    <hyperlink ref="H23" r:id="rId9" xr:uid="{7488090F-30A7-4E57-A79E-2A9A7E81D8FF}"/>
    <hyperlink ref="H24:H25" r:id="rId10" display="OCCC: Guia factors d'emissió, juny 2022. Transport ferrroviari pàg. 62" xr:uid="{782AD8BD-FD99-4CB6-8FB3-737E98DF4FFB}"/>
    <hyperlink ref="H32" r:id="rId11" display="OCCC: Guia factors d'emissió, juny 2022. Autobús urbà pàg. 59" xr:uid="{1FE759DD-1221-4745-8E07-D2611A596AA7}"/>
    <hyperlink ref="H31" r:id="rId12" xr:uid="{E6A84B4F-A3EC-42CA-8DB2-0EDDB515567F}"/>
    <hyperlink ref="H33" r:id="rId13" xr:uid="{59F72B72-1D55-4EA1-9483-DC6FD6862FC5}"/>
    <hyperlink ref="H16" r:id="rId14" xr:uid="{C0B78C0D-B0AE-473C-AFED-A9E1BD5F1EE4}"/>
    <hyperlink ref="H24" r:id="rId15" xr:uid="{C7040591-13D0-41A6-A67E-8A2FF44040FA}"/>
    <hyperlink ref="H25:H29" r:id="rId16" display="OCCC: Guia factors d'emissió, juny 2022. Transport ferrroviari pàg. 62" xr:uid="{7C98D732-242D-443B-B776-FAA819A0D41E}"/>
    <hyperlink ref="H30" r:id="rId17" display="OCCC: Guia factors d'emissió, juny 2022. Transport ferrroviari pàg. 62" xr:uid="{617B59BE-2658-4E9A-AE48-99D4C1BB9103}"/>
    <hyperlink ref="H11" r:id="rId18" xr:uid="{92BECE17-5683-4944-92D9-130CA195E5C7}"/>
    <hyperlink ref="H19" r:id="rId19" xr:uid="{DB662958-A0DB-4FFF-876A-3306DAE2FD9E}"/>
    <hyperlink ref="H20" r:id="rId20" xr:uid="{943010A4-85F3-4AB5-A7A9-20CF2BE04A63}"/>
    <hyperlink ref="H21" r:id="rId21" xr:uid="{E231AA98-196A-4F64-A9B8-A26A600A4C1B}"/>
    <hyperlink ref="H39" r:id="rId22" xr:uid="{AD1E29E9-68CB-486E-8B9B-B58799ACEDF9}"/>
  </hyperlinks>
  <pageMargins left="0.7" right="0.7" top="0.75" bottom="0.75" header="0.3" footer="0.3"/>
  <pageSetup paperSize="9" orientation="portrait" r:id="rId23"/>
  <legacyDrawing r:id="rId2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3FA3-D017-4CC8-B8BA-9B7D336A0B07}">
  <sheetPr>
    <tabColor rgb="FFFFC000"/>
  </sheetPr>
  <dimension ref="A1:Y46"/>
  <sheetViews>
    <sheetView topLeftCell="A10" workbookViewId="0">
      <selection activeCell="E22" sqref="E22"/>
    </sheetView>
  </sheetViews>
  <sheetFormatPr baseColWidth="10" defaultColWidth="13.44140625" defaultRowHeight="14.4"/>
  <cols>
    <col min="1" max="1" width="24.88671875" style="2" customWidth="1"/>
    <col min="2" max="2" width="29.44140625" style="2" customWidth="1"/>
    <col min="3" max="3" width="10.88671875" style="2" customWidth="1"/>
    <col min="4" max="4" width="26.44140625" style="15" bestFit="1" customWidth="1"/>
    <col min="5" max="5" width="20.44140625" style="15" bestFit="1" customWidth="1"/>
    <col min="6" max="6" width="27.44140625" style="2" customWidth="1"/>
    <col min="7" max="7" width="31.44140625" style="2" customWidth="1"/>
    <col min="8" max="8" width="90.44140625" style="2" bestFit="1" customWidth="1"/>
    <col min="9" max="9" width="19.109375" style="2" customWidth="1"/>
    <col min="10" max="10" width="50.44140625" style="2" customWidth="1"/>
    <col min="11" max="16384" width="13.44140625" style="2"/>
  </cols>
  <sheetData>
    <row r="1" spans="1:25" s="147" customFormat="1" ht="25.2" thickBot="1">
      <c r="A1" s="17" t="s">
        <v>346</v>
      </c>
      <c r="B1" s="17"/>
      <c r="C1" s="17"/>
      <c r="D1" s="18" t="s">
        <v>105</v>
      </c>
      <c r="E1" s="18" t="s">
        <v>105</v>
      </c>
      <c r="F1" s="19" t="s">
        <v>105</v>
      </c>
      <c r="G1" s="167" t="s">
        <v>347</v>
      </c>
      <c r="H1" s="245">
        <f>E10+E22</f>
        <v>0</v>
      </c>
      <c r="I1" s="20" t="s">
        <v>291</v>
      </c>
      <c r="J1" s="26">
        <v>1000</v>
      </c>
      <c r="K1" s="20" t="s">
        <v>105</v>
      </c>
      <c r="L1" s="20" t="s">
        <v>105</v>
      </c>
      <c r="M1" s="20" t="s">
        <v>105</v>
      </c>
      <c r="N1" s="20" t="s">
        <v>105</v>
      </c>
      <c r="O1" s="20" t="s">
        <v>105</v>
      </c>
      <c r="P1" s="20" t="s">
        <v>105</v>
      </c>
      <c r="Q1" s="20" t="s">
        <v>105</v>
      </c>
      <c r="R1" s="20" t="s">
        <v>105</v>
      </c>
      <c r="S1" s="20" t="s">
        <v>105</v>
      </c>
      <c r="T1" s="20" t="s">
        <v>105</v>
      </c>
      <c r="U1" s="20" t="s">
        <v>105</v>
      </c>
      <c r="V1" s="20" t="s">
        <v>105</v>
      </c>
      <c r="W1" s="20" t="s">
        <v>105</v>
      </c>
      <c r="X1" s="20" t="s">
        <v>105</v>
      </c>
      <c r="Y1" s="1"/>
    </row>
    <row r="2" spans="1:25" s="147" customFormat="1" ht="21.6" hidden="1" thickBot="1">
      <c r="A2" s="17"/>
      <c r="B2" s="17"/>
      <c r="C2" s="17"/>
      <c r="D2" s="18"/>
      <c r="E2" s="18"/>
      <c r="F2" s="19"/>
      <c r="G2" s="453"/>
      <c r="H2" s="445"/>
      <c r="I2" s="20"/>
      <c r="J2" s="26"/>
      <c r="K2" s="20"/>
      <c r="L2" s="20"/>
      <c r="M2" s="20"/>
      <c r="N2" s="20"/>
      <c r="O2" s="20"/>
      <c r="P2" s="20"/>
      <c r="Q2" s="20"/>
      <c r="R2" s="20"/>
      <c r="S2" s="20"/>
      <c r="T2" s="20"/>
      <c r="U2" s="20"/>
      <c r="V2" s="20"/>
      <c r="W2" s="20"/>
      <c r="X2" s="20"/>
      <c r="Y2" s="1"/>
    </row>
    <row r="3" spans="1:25" s="147" customFormat="1" ht="18">
      <c r="A3" s="806" t="s">
        <v>348</v>
      </c>
      <c r="B3" s="807"/>
      <c r="C3" s="807"/>
      <c r="D3" s="807"/>
      <c r="E3" s="807"/>
      <c r="F3" s="144" t="s">
        <v>105</v>
      </c>
      <c r="G3" s="144" t="s">
        <v>105</v>
      </c>
      <c r="H3" s="145" t="s">
        <v>105</v>
      </c>
      <c r="I3" s="20"/>
      <c r="K3" s="20" t="s">
        <v>105</v>
      </c>
      <c r="L3" s="20" t="s">
        <v>105</v>
      </c>
      <c r="M3" s="20" t="s">
        <v>105</v>
      </c>
      <c r="N3" s="20" t="s">
        <v>105</v>
      </c>
      <c r="O3" s="20" t="s">
        <v>105</v>
      </c>
      <c r="P3" s="20" t="s">
        <v>105</v>
      </c>
      <c r="Q3" s="20" t="s">
        <v>105</v>
      </c>
      <c r="R3" s="20" t="s">
        <v>105</v>
      </c>
      <c r="S3" s="20" t="s">
        <v>105</v>
      </c>
      <c r="T3" s="20" t="s">
        <v>105</v>
      </c>
      <c r="U3" s="20" t="s">
        <v>105</v>
      </c>
      <c r="V3" s="20" t="s">
        <v>105</v>
      </c>
      <c r="W3" s="20" t="s">
        <v>105</v>
      </c>
      <c r="X3" s="20" t="s">
        <v>105</v>
      </c>
      <c r="Y3" s="1"/>
    </row>
    <row r="4" spans="1:25" s="147" customFormat="1" ht="16.2" thickBot="1">
      <c r="A4" s="225" t="s">
        <v>239</v>
      </c>
      <c r="B4" s="226" t="s">
        <v>293</v>
      </c>
      <c r="C4" s="227" t="s">
        <v>294</v>
      </c>
      <c r="D4" s="228" t="s">
        <v>349</v>
      </c>
      <c r="E4" s="228" t="s">
        <v>350</v>
      </c>
      <c r="F4" s="229" t="s">
        <v>351</v>
      </c>
      <c r="G4" s="229" t="s">
        <v>352</v>
      </c>
      <c r="H4" s="230" t="s">
        <v>298</v>
      </c>
      <c r="J4" s="20"/>
      <c r="K4" s="20" t="s">
        <v>105</v>
      </c>
      <c r="L4" s="20" t="s">
        <v>105</v>
      </c>
      <c r="M4" s="20" t="s">
        <v>105</v>
      </c>
      <c r="N4" s="20" t="s">
        <v>105</v>
      </c>
      <c r="O4" s="20" t="s">
        <v>105</v>
      </c>
      <c r="P4" s="20" t="s">
        <v>105</v>
      </c>
      <c r="Q4" s="20" t="s">
        <v>105</v>
      </c>
      <c r="R4" s="20" t="s">
        <v>105</v>
      </c>
      <c r="S4" s="20" t="s">
        <v>105</v>
      </c>
      <c r="T4" s="20" t="s">
        <v>105</v>
      </c>
      <c r="U4" s="20" t="s">
        <v>105</v>
      </c>
      <c r="V4" s="20" t="s">
        <v>105</v>
      </c>
      <c r="W4" s="20" t="s">
        <v>105</v>
      </c>
      <c r="X4" s="20" t="s">
        <v>105</v>
      </c>
      <c r="Y4" s="1"/>
    </row>
    <row r="5" spans="1:25" ht="28.8">
      <c r="A5" s="808" t="s">
        <v>353</v>
      </c>
      <c r="B5" s="235" t="s">
        <v>354</v>
      </c>
      <c r="C5" s="231" t="s">
        <v>355</v>
      </c>
      <c r="D5" s="232">
        <f>'Dades esdeveniment'!E65*(1-'Dades esdeveniment'!E66/100)</f>
        <v>0</v>
      </c>
      <c r="E5" s="233">
        <f>+D5*F5/$J$1</f>
        <v>0</v>
      </c>
      <c r="F5" s="284">
        <v>0.27300000000000002</v>
      </c>
      <c r="G5" s="234" t="s">
        <v>356</v>
      </c>
      <c r="H5" s="243" t="s">
        <v>357</v>
      </c>
      <c r="I5" s="41"/>
      <c r="J5" s="20" t="s">
        <v>105</v>
      </c>
      <c r="K5" s="20" t="s">
        <v>105</v>
      </c>
      <c r="L5" s="20" t="s">
        <v>105</v>
      </c>
      <c r="M5" s="20" t="s">
        <v>105</v>
      </c>
      <c r="N5" s="20" t="s">
        <v>105</v>
      </c>
      <c r="O5" s="20" t="s">
        <v>105</v>
      </c>
      <c r="P5" s="20" t="s">
        <v>105</v>
      </c>
      <c r="Q5" s="20" t="s">
        <v>105</v>
      </c>
      <c r="R5" s="20" t="s">
        <v>105</v>
      </c>
      <c r="S5" s="20" t="s">
        <v>105</v>
      </c>
      <c r="T5" s="20" t="s">
        <v>105</v>
      </c>
      <c r="U5" s="20" t="s">
        <v>105</v>
      </c>
      <c r="V5" s="20" t="s">
        <v>105</v>
      </c>
      <c r="W5" s="20" t="s">
        <v>105</v>
      </c>
      <c r="X5" s="20" t="s">
        <v>105</v>
      </c>
      <c r="Y5" s="1"/>
    </row>
    <row r="6" spans="1:25" ht="57.6">
      <c r="A6" s="809"/>
      <c r="B6" s="236" t="s">
        <v>358</v>
      </c>
      <c r="C6" s="143" t="s">
        <v>355</v>
      </c>
      <c r="D6" s="148">
        <f>'Dades esdeveniment'!E65*'Dades esdeveniment'!E66/100</f>
        <v>0</v>
      </c>
      <c r="E6" s="150">
        <f>+D6*F6/$J$1</f>
        <v>0</v>
      </c>
      <c r="F6" s="285">
        <v>0</v>
      </c>
      <c r="G6" s="46" t="s">
        <v>356</v>
      </c>
      <c r="H6" s="244" t="s">
        <v>359</v>
      </c>
      <c r="I6" s="41"/>
      <c r="K6" s="20"/>
      <c r="L6" s="20"/>
      <c r="M6" s="20"/>
      <c r="N6" s="20"/>
      <c r="O6" s="20"/>
      <c r="P6" s="20"/>
      <c r="Q6" s="20"/>
      <c r="R6" s="20"/>
      <c r="S6" s="20"/>
      <c r="T6" s="20"/>
      <c r="U6" s="20"/>
      <c r="V6" s="20"/>
      <c r="W6" s="20"/>
      <c r="X6" s="20"/>
      <c r="Y6" s="1"/>
    </row>
    <row r="7" spans="1:25" ht="28.8">
      <c r="A7" s="810" t="s">
        <v>360</v>
      </c>
      <c r="B7" s="236" t="s">
        <v>361</v>
      </c>
      <c r="C7" s="143" t="s">
        <v>362</v>
      </c>
      <c r="D7" s="148">
        <f>'Dades esdeveniment'!E67</f>
        <v>0</v>
      </c>
      <c r="E7" s="150">
        <f>D7*F7/$J$1</f>
        <v>0</v>
      </c>
      <c r="F7" s="285">
        <v>2.1224799999999999</v>
      </c>
      <c r="G7" s="47" t="s">
        <v>363</v>
      </c>
      <c r="H7" s="244" t="s">
        <v>364</v>
      </c>
      <c r="I7" s="41"/>
      <c r="J7" s="41" t="s">
        <v>105</v>
      </c>
      <c r="K7" s="20"/>
      <c r="L7" s="20"/>
      <c r="M7" s="20"/>
      <c r="N7" s="20"/>
      <c r="O7" s="20"/>
      <c r="P7" s="20"/>
      <c r="Q7" s="20"/>
      <c r="R7" s="20"/>
      <c r="S7" s="20"/>
      <c r="T7" s="20"/>
      <c r="U7" s="20"/>
      <c r="V7" s="20"/>
      <c r="W7" s="20"/>
      <c r="X7" s="20"/>
      <c r="Y7" s="1"/>
    </row>
    <row r="8" spans="1:25" ht="15" thickBot="1">
      <c r="A8" s="811"/>
      <c r="B8" s="237" t="s">
        <v>365</v>
      </c>
      <c r="C8" s="146" t="s">
        <v>79</v>
      </c>
      <c r="D8" s="149">
        <f>'Dades esdeveniment'!E68</f>
        <v>0</v>
      </c>
      <c r="E8" s="151">
        <f>D8*F8/$J$1</f>
        <v>0</v>
      </c>
      <c r="F8" s="285">
        <v>0.18223</v>
      </c>
      <c r="G8" s="48" t="s">
        <v>366</v>
      </c>
      <c r="H8" s="161" t="s">
        <v>364</v>
      </c>
      <c r="I8" s="41"/>
      <c r="K8" s="20"/>
      <c r="L8" s="20"/>
      <c r="M8" s="20"/>
      <c r="N8" s="20"/>
      <c r="O8" s="20"/>
      <c r="P8" s="20"/>
      <c r="Q8" s="20"/>
      <c r="R8" s="20"/>
      <c r="S8" s="20"/>
      <c r="T8" s="20"/>
      <c r="U8" s="20"/>
      <c r="V8" s="20"/>
      <c r="W8" s="20"/>
      <c r="X8" s="20"/>
      <c r="Y8" s="1"/>
    </row>
    <row r="9" spans="1:25" ht="15" thickBot="1">
      <c r="A9" s="20" t="s">
        <v>105</v>
      </c>
      <c r="B9" s="22" t="s">
        <v>105</v>
      </c>
      <c r="C9" s="22"/>
      <c r="D9" s="23" t="s">
        <v>105</v>
      </c>
      <c r="E9" s="23" t="s">
        <v>105</v>
      </c>
      <c r="F9" s="22" t="s">
        <v>105</v>
      </c>
      <c r="G9" s="22" t="s">
        <v>105</v>
      </c>
      <c r="H9" s="20" t="s">
        <v>105</v>
      </c>
      <c r="I9" s="20" t="s">
        <v>105</v>
      </c>
      <c r="J9" s="20" t="s">
        <v>105</v>
      </c>
      <c r="K9" s="20" t="s">
        <v>105</v>
      </c>
      <c r="L9" s="20" t="s">
        <v>105</v>
      </c>
      <c r="M9" s="20" t="s">
        <v>105</v>
      </c>
      <c r="N9" s="20" t="s">
        <v>105</v>
      </c>
      <c r="O9" s="20" t="s">
        <v>105</v>
      </c>
      <c r="P9" s="20" t="s">
        <v>105</v>
      </c>
      <c r="Q9" s="20" t="s">
        <v>105</v>
      </c>
      <c r="R9" s="20" t="s">
        <v>105</v>
      </c>
      <c r="S9" s="20" t="s">
        <v>105</v>
      </c>
      <c r="T9" s="20" t="s">
        <v>105</v>
      </c>
      <c r="U9" s="20" t="s">
        <v>105</v>
      </c>
      <c r="V9" s="20" t="s">
        <v>105</v>
      </c>
      <c r="W9" s="20" t="s">
        <v>105</v>
      </c>
      <c r="X9" s="20" t="s">
        <v>105</v>
      </c>
      <c r="Y9" s="1"/>
    </row>
    <row r="10" spans="1:25" ht="30.6" thickBot="1">
      <c r="A10" s="20" t="s">
        <v>105</v>
      </c>
      <c r="B10" s="20" t="s">
        <v>105</v>
      </c>
      <c r="C10" s="20"/>
      <c r="D10" s="65" t="s">
        <v>367</v>
      </c>
      <c r="E10" s="166">
        <f>SUM(E5:E8)</f>
        <v>0</v>
      </c>
      <c r="F10" s="20" t="s">
        <v>105</v>
      </c>
      <c r="G10" s="20" t="s">
        <v>105</v>
      </c>
      <c r="H10" s="20" t="s">
        <v>105</v>
      </c>
      <c r="I10" s="20" t="s">
        <v>105</v>
      </c>
      <c r="J10" s="20" t="s">
        <v>105</v>
      </c>
      <c r="K10" s="20" t="s">
        <v>105</v>
      </c>
      <c r="L10" s="20" t="s">
        <v>105</v>
      </c>
      <c r="M10" s="20" t="s">
        <v>105</v>
      </c>
      <c r="N10" s="20" t="s">
        <v>105</v>
      </c>
      <c r="O10" s="20" t="s">
        <v>105</v>
      </c>
      <c r="P10" s="20" t="s">
        <v>105</v>
      </c>
      <c r="Q10" s="20" t="s">
        <v>105</v>
      </c>
      <c r="R10" s="20" t="s">
        <v>105</v>
      </c>
      <c r="S10" s="20" t="s">
        <v>105</v>
      </c>
      <c r="T10" s="20" t="s">
        <v>105</v>
      </c>
      <c r="U10" s="20" t="s">
        <v>105</v>
      </c>
      <c r="V10" s="20" t="s">
        <v>105</v>
      </c>
      <c r="W10" s="20" t="s">
        <v>105</v>
      </c>
      <c r="X10" s="20" t="s">
        <v>105</v>
      </c>
      <c r="Y10" s="1"/>
    </row>
    <row r="11" spans="1:25">
      <c r="A11" s="20" t="s">
        <v>105</v>
      </c>
      <c r="B11" s="20" t="s">
        <v>105</v>
      </c>
      <c r="C11" s="20"/>
      <c r="D11" s="4" t="s">
        <v>105</v>
      </c>
      <c r="E11" s="4" t="s">
        <v>105</v>
      </c>
      <c r="F11" s="20" t="s">
        <v>105</v>
      </c>
      <c r="G11" s="20" t="s">
        <v>105</v>
      </c>
      <c r="H11" s="20" t="s">
        <v>105</v>
      </c>
      <c r="I11" s="20" t="s">
        <v>105</v>
      </c>
      <c r="J11" s="20" t="s">
        <v>105</v>
      </c>
      <c r="K11" s="20" t="s">
        <v>105</v>
      </c>
      <c r="L11" s="20" t="s">
        <v>105</v>
      </c>
      <c r="M11" s="20" t="s">
        <v>105</v>
      </c>
      <c r="N11" s="20" t="s">
        <v>105</v>
      </c>
      <c r="O11" s="20" t="s">
        <v>105</v>
      </c>
      <c r="P11" s="20" t="s">
        <v>105</v>
      </c>
      <c r="Q11" s="20" t="s">
        <v>105</v>
      </c>
      <c r="R11" s="20" t="s">
        <v>105</v>
      </c>
      <c r="S11" s="20" t="s">
        <v>105</v>
      </c>
      <c r="T11" s="20" t="s">
        <v>105</v>
      </c>
      <c r="U11" s="20" t="s">
        <v>105</v>
      </c>
      <c r="V11" s="20" t="s">
        <v>105</v>
      </c>
      <c r="W11" s="20" t="s">
        <v>105</v>
      </c>
      <c r="X11" s="20" t="s">
        <v>105</v>
      </c>
      <c r="Y11" s="1"/>
    </row>
    <row r="12" spans="1:25" hidden="1">
      <c r="A12" s="20"/>
      <c r="B12" s="20"/>
      <c r="C12" s="20"/>
      <c r="D12" s="4"/>
      <c r="E12" s="4"/>
      <c r="F12" s="20"/>
      <c r="G12" s="20"/>
      <c r="H12" s="20"/>
      <c r="I12" s="20"/>
      <c r="J12" s="20"/>
      <c r="K12" s="20"/>
      <c r="L12" s="20"/>
      <c r="M12" s="20"/>
      <c r="N12" s="20"/>
      <c r="O12" s="20"/>
      <c r="P12" s="20"/>
      <c r="Q12" s="20"/>
      <c r="R12" s="20"/>
      <c r="S12" s="20"/>
      <c r="T12" s="20"/>
      <c r="U12" s="20"/>
      <c r="V12" s="20"/>
      <c r="W12" s="20"/>
      <c r="X12" s="20"/>
      <c r="Y12" s="1"/>
    </row>
    <row r="13" spans="1:25" ht="18.600000000000001" thickBot="1">
      <c r="A13" s="812" t="s">
        <v>368</v>
      </c>
      <c r="B13" s="812"/>
      <c r="C13" s="813"/>
      <c r="D13" s="813"/>
      <c r="E13" s="813"/>
      <c r="F13" s="812"/>
      <c r="G13" s="812"/>
      <c r="H13" s="812"/>
      <c r="I13" s="20" t="s">
        <v>105</v>
      </c>
      <c r="J13" s="20" t="s">
        <v>105</v>
      </c>
      <c r="K13" s="20" t="s">
        <v>105</v>
      </c>
      <c r="L13" s="20" t="s">
        <v>105</v>
      </c>
      <c r="M13" s="20" t="s">
        <v>105</v>
      </c>
      <c r="N13" s="20" t="s">
        <v>105</v>
      </c>
      <c r="O13" s="20" t="s">
        <v>105</v>
      </c>
      <c r="P13" s="20" t="s">
        <v>105</v>
      </c>
      <c r="Q13" s="20" t="s">
        <v>105</v>
      </c>
      <c r="R13" s="20" t="s">
        <v>105</v>
      </c>
      <c r="S13" s="20" t="s">
        <v>105</v>
      </c>
      <c r="T13" s="20" t="s">
        <v>105</v>
      </c>
      <c r="U13" s="20" t="s">
        <v>105</v>
      </c>
      <c r="V13" s="20" t="s">
        <v>105</v>
      </c>
      <c r="W13" s="20" t="s">
        <v>105</v>
      </c>
      <c r="X13" s="20" t="s">
        <v>105</v>
      </c>
      <c r="Y13" s="1"/>
    </row>
    <row r="14" spans="1:25" ht="16.2" thickBot="1">
      <c r="A14" s="93" t="s">
        <v>239</v>
      </c>
      <c r="B14" s="94" t="s">
        <v>293</v>
      </c>
      <c r="C14" s="156" t="s">
        <v>294</v>
      </c>
      <c r="D14" s="152" t="s">
        <v>369</v>
      </c>
      <c r="E14" s="153" t="s">
        <v>350</v>
      </c>
      <c r="F14" s="154" t="s">
        <v>351</v>
      </c>
      <c r="G14" s="155" t="s">
        <v>352</v>
      </c>
      <c r="H14" s="155" t="s">
        <v>298</v>
      </c>
      <c r="I14" s="20" t="s">
        <v>105</v>
      </c>
      <c r="J14" s="20" t="s">
        <v>105</v>
      </c>
      <c r="K14" s="20" t="s">
        <v>105</v>
      </c>
      <c r="L14" s="20" t="s">
        <v>105</v>
      </c>
      <c r="M14" s="20" t="s">
        <v>105</v>
      </c>
      <c r="N14" s="20" t="s">
        <v>105</v>
      </c>
      <c r="O14" s="20" t="s">
        <v>105</v>
      </c>
      <c r="P14" s="20" t="s">
        <v>105</v>
      </c>
      <c r="Q14" s="20" t="s">
        <v>105</v>
      </c>
      <c r="R14" s="20" t="s">
        <v>105</v>
      </c>
      <c r="S14" s="20" t="s">
        <v>105</v>
      </c>
      <c r="T14" s="20" t="s">
        <v>105</v>
      </c>
      <c r="U14" s="20" t="s">
        <v>105</v>
      </c>
      <c r="V14" s="20" t="s">
        <v>105</v>
      </c>
      <c r="W14" s="20" t="s">
        <v>105</v>
      </c>
      <c r="X14" s="20" t="s">
        <v>105</v>
      </c>
      <c r="Y14" s="1"/>
    </row>
    <row r="15" spans="1:25" ht="18">
      <c r="A15" s="814" t="s">
        <v>88</v>
      </c>
      <c r="B15" s="61" t="s">
        <v>370</v>
      </c>
      <c r="C15" s="45" t="s">
        <v>90</v>
      </c>
      <c r="D15" s="162">
        <f>'Dades esdeveniment'!E72</f>
        <v>0</v>
      </c>
      <c r="E15" s="164">
        <f t="shared" ref="E15:E20" si="0">D15*F15/$J$1</f>
        <v>0</v>
      </c>
      <c r="F15" s="286">
        <v>21.9</v>
      </c>
      <c r="G15" s="157" t="s">
        <v>371</v>
      </c>
      <c r="H15" s="158" t="s">
        <v>372</v>
      </c>
      <c r="I15" s="20" t="s">
        <v>105</v>
      </c>
      <c r="J15" s="20" t="s">
        <v>105</v>
      </c>
      <c r="K15" s="20" t="s">
        <v>105</v>
      </c>
      <c r="L15" s="20" t="s">
        <v>105</v>
      </c>
      <c r="M15" s="20" t="s">
        <v>105</v>
      </c>
      <c r="N15" s="20" t="s">
        <v>105</v>
      </c>
      <c r="O15" s="20" t="s">
        <v>105</v>
      </c>
      <c r="P15" s="20" t="s">
        <v>105</v>
      </c>
      <c r="Q15" s="20" t="s">
        <v>105</v>
      </c>
      <c r="R15" s="20" t="s">
        <v>105</v>
      </c>
      <c r="S15" s="20" t="s">
        <v>105</v>
      </c>
      <c r="T15" s="20" t="s">
        <v>105</v>
      </c>
      <c r="U15" s="20" t="s">
        <v>105</v>
      </c>
      <c r="V15" s="20" t="s">
        <v>105</v>
      </c>
      <c r="W15" s="20" t="s">
        <v>105</v>
      </c>
      <c r="X15" s="20" t="s">
        <v>105</v>
      </c>
      <c r="Y15" s="1"/>
    </row>
    <row r="16" spans="1:25" ht="15.6">
      <c r="A16" s="815"/>
      <c r="B16" s="62" t="s">
        <v>373</v>
      </c>
      <c r="C16" s="60" t="s">
        <v>90</v>
      </c>
      <c r="D16" s="163">
        <f>'Dades esdeveniment'!E73</f>
        <v>0</v>
      </c>
      <c r="E16" s="165">
        <f t="shared" si="0"/>
        <v>0</v>
      </c>
      <c r="F16" s="287">
        <v>13.13</v>
      </c>
      <c r="G16" s="159" t="s">
        <v>374</v>
      </c>
      <c r="H16" s="160" t="s">
        <v>372</v>
      </c>
      <c r="I16" s="20" t="s">
        <v>105</v>
      </c>
      <c r="J16" s="20" t="s">
        <v>105</v>
      </c>
      <c r="K16" s="20"/>
      <c r="L16" s="20"/>
      <c r="M16" s="20"/>
      <c r="N16" s="20"/>
      <c r="O16" s="20"/>
      <c r="P16" s="20"/>
      <c r="Q16" s="20"/>
      <c r="R16" s="20"/>
      <c r="S16" s="20"/>
      <c r="T16" s="20"/>
      <c r="U16" s="20"/>
      <c r="V16" s="20"/>
      <c r="W16" s="20"/>
      <c r="X16" s="20"/>
      <c r="Y16" s="1"/>
    </row>
    <row r="17" spans="1:25" ht="15.6">
      <c r="A17" s="815"/>
      <c r="B17" s="62" t="s">
        <v>375</v>
      </c>
      <c r="C17" s="60" t="s">
        <v>90</v>
      </c>
      <c r="D17" s="163">
        <f>'Dades esdeveniment'!E74</f>
        <v>0</v>
      </c>
      <c r="E17" s="165">
        <f t="shared" si="0"/>
        <v>0</v>
      </c>
      <c r="F17" s="287">
        <v>7.54</v>
      </c>
      <c r="G17" s="159" t="s">
        <v>374</v>
      </c>
      <c r="H17" s="160" t="s">
        <v>372</v>
      </c>
      <c r="I17" s="20" t="s">
        <v>105</v>
      </c>
      <c r="J17" s="20" t="s">
        <v>105</v>
      </c>
      <c r="K17" s="20"/>
      <c r="L17" s="20"/>
      <c r="M17" s="20"/>
      <c r="N17" s="20"/>
      <c r="O17" s="20"/>
      <c r="P17" s="20"/>
      <c r="Q17" s="20"/>
      <c r="R17" s="20"/>
      <c r="S17" s="20"/>
      <c r="T17" s="20"/>
      <c r="U17" s="20"/>
      <c r="V17" s="20"/>
      <c r="W17" s="20"/>
      <c r="X17" s="20"/>
      <c r="Y17" s="1"/>
    </row>
    <row r="18" spans="1:25" ht="15.6">
      <c r="A18" s="815"/>
      <c r="B18" s="423" t="s">
        <v>376</v>
      </c>
      <c r="C18" s="60" t="s">
        <v>90</v>
      </c>
      <c r="D18" s="420">
        <f>'Dades esdeveniment'!E75</f>
        <v>0</v>
      </c>
      <c r="E18" s="421">
        <f t="shared" si="0"/>
        <v>0</v>
      </c>
      <c r="F18" s="425">
        <v>3.94</v>
      </c>
      <c r="G18" s="159" t="s">
        <v>374</v>
      </c>
      <c r="H18" s="422" t="s">
        <v>372</v>
      </c>
      <c r="I18" s="20" t="s">
        <v>105</v>
      </c>
      <c r="J18" s="20" t="s">
        <v>105</v>
      </c>
      <c r="K18" s="20" t="s">
        <v>105</v>
      </c>
      <c r="L18" s="20" t="s">
        <v>105</v>
      </c>
      <c r="M18" s="20" t="s">
        <v>105</v>
      </c>
      <c r="N18" s="20" t="s">
        <v>105</v>
      </c>
      <c r="O18" s="20" t="s">
        <v>105</v>
      </c>
      <c r="P18" s="20" t="s">
        <v>105</v>
      </c>
      <c r="Q18" s="20" t="s">
        <v>105</v>
      </c>
      <c r="R18" s="20" t="s">
        <v>105</v>
      </c>
      <c r="S18" s="20" t="s">
        <v>105</v>
      </c>
      <c r="T18" s="20" t="s">
        <v>105</v>
      </c>
      <c r="U18" s="20" t="s">
        <v>105</v>
      </c>
      <c r="V18" s="20" t="s">
        <v>105</v>
      </c>
      <c r="W18" s="20" t="s">
        <v>105</v>
      </c>
      <c r="X18" s="20" t="s">
        <v>105</v>
      </c>
      <c r="Y18" s="1"/>
    </row>
    <row r="19" spans="1:25" ht="15.6">
      <c r="A19" s="815"/>
      <c r="B19" s="424" t="s">
        <v>429</v>
      </c>
      <c r="C19" s="60" t="s">
        <v>90</v>
      </c>
      <c r="D19" s="420">
        <f>'Dades esdeveniment'!E76</f>
        <v>0</v>
      </c>
      <c r="E19" s="421">
        <f t="shared" si="0"/>
        <v>0</v>
      </c>
      <c r="F19" s="426">
        <v>2.87</v>
      </c>
      <c r="G19" s="159" t="s">
        <v>374</v>
      </c>
      <c r="H19" s="422" t="s">
        <v>427</v>
      </c>
      <c r="I19" s="20"/>
      <c r="J19" s="20"/>
      <c r="K19" s="20"/>
      <c r="L19" s="20"/>
      <c r="M19" s="20"/>
      <c r="N19" s="20"/>
      <c r="O19" s="20"/>
      <c r="P19" s="20"/>
      <c r="Q19" s="20"/>
      <c r="R19" s="20"/>
      <c r="S19" s="20"/>
      <c r="T19" s="20"/>
      <c r="U19" s="20"/>
      <c r="V19" s="20"/>
      <c r="W19" s="20"/>
      <c r="X19" s="20"/>
      <c r="Y19" s="1"/>
    </row>
    <row r="20" spans="1:25" ht="15.6">
      <c r="A20" s="815"/>
      <c r="B20" s="428" t="s">
        <v>430</v>
      </c>
      <c r="C20" s="60" t="s">
        <v>90</v>
      </c>
      <c r="D20" s="420">
        <f>'Dades esdeveniment'!E77</f>
        <v>0</v>
      </c>
      <c r="E20" s="421">
        <f t="shared" si="0"/>
        <v>0</v>
      </c>
      <c r="F20" s="427">
        <v>4.24</v>
      </c>
      <c r="G20" s="159" t="s">
        <v>374</v>
      </c>
      <c r="H20" s="422" t="s">
        <v>428</v>
      </c>
      <c r="I20" s="20"/>
      <c r="J20" s="20"/>
      <c r="K20" s="20"/>
      <c r="L20" s="20"/>
      <c r="M20" s="20"/>
      <c r="N20" s="20"/>
      <c r="O20" s="20"/>
      <c r="P20" s="20"/>
      <c r="Q20" s="20"/>
      <c r="R20" s="20"/>
      <c r="S20" s="20"/>
      <c r="T20" s="20"/>
      <c r="U20" s="20"/>
      <c r="V20" s="20"/>
      <c r="W20" s="20"/>
      <c r="X20" s="20"/>
      <c r="Y20" s="1"/>
    </row>
    <row r="21" spans="1:25" ht="15" thickBot="1">
      <c r="A21" s="429"/>
      <c r="B21" s="430"/>
      <c r="C21" s="3"/>
      <c r="D21" s="431"/>
      <c r="E21" s="432"/>
      <c r="F21" s="433"/>
      <c r="G21" s="434"/>
      <c r="H21" s="435"/>
      <c r="I21" s="20"/>
      <c r="J21" s="20"/>
      <c r="K21" s="20"/>
      <c r="L21" s="20"/>
      <c r="M21" s="20"/>
      <c r="N21" s="20"/>
      <c r="O21" s="20"/>
      <c r="P21" s="20"/>
      <c r="Q21" s="20"/>
      <c r="R21" s="20"/>
      <c r="S21" s="20"/>
      <c r="T21" s="20"/>
      <c r="U21" s="20"/>
      <c r="V21" s="20"/>
      <c r="W21" s="20"/>
      <c r="X21" s="20"/>
      <c r="Y21" s="1"/>
    </row>
    <row r="22" spans="1:25" ht="30.6" thickBot="1">
      <c r="A22" s="20" t="s">
        <v>105</v>
      </c>
      <c r="B22" s="20" t="s">
        <v>105</v>
      </c>
      <c r="C22" s="20"/>
      <c r="D22" s="65" t="s">
        <v>377</v>
      </c>
      <c r="E22" s="166">
        <f>SUM(E15:E20)</f>
        <v>0</v>
      </c>
      <c r="F22" s="20"/>
      <c r="G22" s="20"/>
      <c r="H22" s="20" t="s">
        <v>105</v>
      </c>
      <c r="I22" s="20" t="s">
        <v>105</v>
      </c>
      <c r="J22" s="20" t="s">
        <v>105</v>
      </c>
      <c r="K22" s="20" t="s">
        <v>105</v>
      </c>
      <c r="L22" s="20" t="s">
        <v>105</v>
      </c>
      <c r="M22" s="20" t="s">
        <v>105</v>
      </c>
      <c r="N22" s="20" t="s">
        <v>105</v>
      </c>
      <c r="O22" s="20" t="s">
        <v>105</v>
      </c>
      <c r="P22" s="20" t="s">
        <v>105</v>
      </c>
      <c r="Q22" s="20" t="s">
        <v>105</v>
      </c>
      <c r="R22" s="20" t="s">
        <v>105</v>
      </c>
      <c r="S22" s="20" t="s">
        <v>105</v>
      </c>
      <c r="T22" s="20" t="s">
        <v>105</v>
      </c>
      <c r="U22" s="20" t="s">
        <v>105</v>
      </c>
      <c r="V22" s="20" t="s">
        <v>105</v>
      </c>
      <c r="W22" s="20" t="s">
        <v>105</v>
      </c>
      <c r="X22" s="20" t="s">
        <v>105</v>
      </c>
      <c r="Y22" s="1"/>
    </row>
    <row r="23" spans="1:25">
      <c r="A23" s="20" t="s">
        <v>105</v>
      </c>
      <c r="B23" s="20" t="s">
        <v>105</v>
      </c>
      <c r="C23" s="20"/>
      <c r="D23" s="4" t="s">
        <v>105</v>
      </c>
      <c r="E23" s="4" t="s">
        <v>105</v>
      </c>
      <c r="F23" s="20" t="s">
        <v>105</v>
      </c>
      <c r="G23" s="20" t="s">
        <v>105</v>
      </c>
      <c r="H23" s="20" t="s">
        <v>105</v>
      </c>
      <c r="I23" s="20" t="s">
        <v>105</v>
      </c>
      <c r="J23" s="20" t="s">
        <v>105</v>
      </c>
      <c r="K23" s="20" t="s">
        <v>105</v>
      </c>
      <c r="L23" s="20" t="s">
        <v>105</v>
      </c>
      <c r="M23" s="20" t="s">
        <v>105</v>
      </c>
      <c r="N23" s="20" t="s">
        <v>105</v>
      </c>
      <c r="O23" s="20" t="s">
        <v>105</v>
      </c>
      <c r="P23" s="20" t="s">
        <v>105</v>
      </c>
      <c r="Q23" s="20" t="s">
        <v>105</v>
      </c>
      <c r="R23" s="20" t="s">
        <v>105</v>
      </c>
      <c r="S23" s="20" t="s">
        <v>105</v>
      </c>
      <c r="T23" s="20" t="s">
        <v>105</v>
      </c>
      <c r="U23" s="20" t="s">
        <v>105</v>
      </c>
      <c r="V23" s="20" t="s">
        <v>105</v>
      </c>
      <c r="W23" s="20" t="s">
        <v>105</v>
      </c>
      <c r="X23" s="20" t="s">
        <v>105</v>
      </c>
      <c r="Y23" s="1"/>
    </row>
    <row r="24" spans="1:25">
      <c r="A24" s="20" t="s">
        <v>105</v>
      </c>
      <c r="B24" s="20" t="s">
        <v>105</v>
      </c>
      <c r="C24" s="20"/>
      <c r="D24" s="4" t="s">
        <v>105</v>
      </c>
      <c r="E24" s="4" t="s">
        <v>105</v>
      </c>
      <c r="F24" s="20" t="s">
        <v>105</v>
      </c>
      <c r="G24" s="20" t="s">
        <v>105</v>
      </c>
      <c r="H24" s="20" t="s">
        <v>105</v>
      </c>
      <c r="I24" s="20" t="s">
        <v>105</v>
      </c>
      <c r="J24" s="20" t="s">
        <v>105</v>
      </c>
      <c r="K24" s="20" t="s">
        <v>105</v>
      </c>
      <c r="L24" s="20" t="s">
        <v>105</v>
      </c>
      <c r="M24" s="20" t="s">
        <v>105</v>
      </c>
      <c r="N24" s="20" t="s">
        <v>105</v>
      </c>
      <c r="O24" s="20" t="s">
        <v>105</v>
      </c>
      <c r="P24" s="20" t="s">
        <v>105</v>
      </c>
      <c r="Q24" s="20" t="s">
        <v>105</v>
      </c>
      <c r="R24" s="20" t="s">
        <v>105</v>
      </c>
      <c r="S24" s="20" t="s">
        <v>105</v>
      </c>
      <c r="T24" s="20" t="s">
        <v>105</v>
      </c>
      <c r="U24" s="20" t="s">
        <v>105</v>
      </c>
      <c r="V24" s="20" t="s">
        <v>105</v>
      </c>
      <c r="W24" s="20" t="s">
        <v>105</v>
      </c>
      <c r="X24" s="20" t="s">
        <v>105</v>
      </c>
      <c r="Y24" s="1"/>
    </row>
    <row r="25" spans="1:25">
      <c r="A25" s="20" t="s">
        <v>105</v>
      </c>
      <c r="B25" s="20" t="s">
        <v>105</v>
      </c>
      <c r="C25" s="20"/>
      <c r="D25" s="4" t="s">
        <v>105</v>
      </c>
      <c r="E25" s="4" t="s">
        <v>105</v>
      </c>
      <c r="F25" s="20" t="s">
        <v>105</v>
      </c>
      <c r="G25" s="20" t="s">
        <v>105</v>
      </c>
      <c r="H25" s="20" t="s">
        <v>105</v>
      </c>
      <c r="I25" s="20" t="s">
        <v>105</v>
      </c>
      <c r="J25" s="20" t="s">
        <v>105</v>
      </c>
      <c r="K25" s="20" t="s">
        <v>105</v>
      </c>
      <c r="L25" s="20" t="s">
        <v>105</v>
      </c>
      <c r="M25" s="20" t="s">
        <v>105</v>
      </c>
      <c r="N25" s="20" t="s">
        <v>105</v>
      </c>
      <c r="O25" s="20" t="s">
        <v>105</v>
      </c>
      <c r="P25" s="20" t="s">
        <v>105</v>
      </c>
      <c r="Q25" s="20" t="s">
        <v>105</v>
      </c>
      <c r="R25" s="20" t="s">
        <v>105</v>
      </c>
      <c r="S25" s="20" t="s">
        <v>105</v>
      </c>
      <c r="T25" s="20" t="s">
        <v>105</v>
      </c>
      <c r="U25" s="20" t="s">
        <v>105</v>
      </c>
      <c r="V25" s="20" t="s">
        <v>105</v>
      </c>
      <c r="W25" s="20" t="s">
        <v>105</v>
      </c>
      <c r="X25" s="20" t="s">
        <v>105</v>
      </c>
      <c r="Y25" s="1"/>
    </row>
    <row r="26" spans="1:25">
      <c r="A26" s="20" t="s">
        <v>105</v>
      </c>
      <c r="B26" s="20" t="s">
        <v>105</v>
      </c>
      <c r="C26" s="20"/>
      <c r="D26" s="4" t="s">
        <v>105</v>
      </c>
      <c r="E26" s="4" t="s">
        <v>105</v>
      </c>
      <c r="F26" s="20" t="s">
        <v>105</v>
      </c>
      <c r="G26" s="20" t="s">
        <v>105</v>
      </c>
      <c r="H26" s="20" t="s">
        <v>105</v>
      </c>
      <c r="I26" s="20" t="s">
        <v>105</v>
      </c>
      <c r="J26" s="20" t="s">
        <v>105</v>
      </c>
      <c r="K26" s="20" t="s">
        <v>105</v>
      </c>
      <c r="L26" s="20" t="s">
        <v>105</v>
      </c>
      <c r="M26" s="20" t="s">
        <v>105</v>
      </c>
      <c r="N26" s="20" t="s">
        <v>105</v>
      </c>
      <c r="O26" s="20" t="s">
        <v>105</v>
      </c>
      <c r="P26" s="20" t="s">
        <v>105</v>
      </c>
      <c r="Q26" s="20" t="s">
        <v>105</v>
      </c>
      <c r="R26" s="20" t="s">
        <v>105</v>
      </c>
      <c r="S26" s="20" t="s">
        <v>105</v>
      </c>
      <c r="T26" s="20" t="s">
        <v>105</v>
      </c>
      <c r="U26" s="20" t="s">
        <v>105</v>
      </c>
      <c r="V26" s="20" t="s">
        <v>105</v>
      </c>
      <c r="W26" s="20" t="s">
        <v>105</v>
      </c>
      <c r="X26" s="20" t="s">
        <v>105</v>
      </c>
      <c r="Y26" s="1"/>
    </row>
    <row r="27" spans="1:25">
      <c r="A27" s="20" t="s">
        <v>105</v>
      </c>
      <c r="B27" s="20" t="s">
        <v>105</v>
      </c>
      <c r="C27" s="20"/>
      <c r="D27" s="4" t="s">
        <v>105</v>
      </c>
      <c r="E27" s="4" t="s">
        <v>105</v>
      </c>
      <c r="F27" s="20" t="s">
        <v>105</v>
      </c>
      <c r="G27" s="20" t="s">
        <v>105</v>
      </c>
      <c r="H27" s="20" t="s">
        <v>105</v>
      </c>
      <c r="I27" s="20" t="s">
        <v>105</v>
      </c>
      <c r="J27" s="20" t="s">
        <v>105</v>
      </c>
      <c r="K27" s="20" t="s">
        <v>105</v>
      </c>
      <c r="L27" s="20" t="s">
        <v>105</v>
      </c>
      <c r="M27" s="20" t="s">
        <v>105</v>
      </c>
      <c r="N27" s="20" t="s">
        <v>105</v>
      </c>
      <c r="O27" s="20" t="s">
        <v>105</v>
      </c>
      <c r="P27" s="20" t="s">
        <v>105</v>
      </c>
      <c r="Q27" s="20" t="s">
        <v>105</v>
      </c>
      <c r="R27" s="20" t="s">
        <v>105</v>
      </c>
      <c r="S27" s="20" t="s">
        <v>105</v>
      </c>
      <c r="T27" s="20" t="s">
        <v>105</v>
      </c>
      <c r="U27" s="20" t="s">
        <v>105</v>
      </c>
      <c r="V27" s="20" t="s">
        <v>105</v>
      </c>
      <c r="W27" s="20" t="s">
        <v>105</v>
      </c>
      <c r="X27" s="20" t="s">
        <v>105</v>
      </c>
      <c r="Y27" s="1"/>
    </row>
    <row r="28" spans="1:25">
      <c r="A28" s="20" t="s">
        <v>105</v>
      </c>
      <c r="B28" s="20" t="s">
        <v>105</v>
      </c>
      <c r="C28" s="20"/>
      <c r="D28" s="4" t="s">
        <v>105</v>
      </c>
      <c r="E28" s="4" t="s">
        <v>105</v>
      </c>
      <c r="F28" s="20" t="s">
        <v>105</v>
      </c>
      <c r="G28" s="20" t="s">
        <v>105</v>
      </c>
      <c r="H28" s="20" t="s">
        <v>105</v>
      </c>
      <c r="I28" s="20" t="s">
        <v>105</v>
      </c>
      <c r="J28" s="20" t="s">
        <v>105</v>
      </c>
      <c r="K28" s="20" t="s">
        <v>105</v>
      </c>
      <c r="L28" s="20" t="s">
        <v>105</v>
      </c>
      <c r="M28" s="20" t="s">
        <v>105</v>
      </c>
      <c r="N28" s="20" t="s">
        <v>105</v>
      </c>
      <c r="O28" s="20" t="s">
        <v>105</v>
      </c>
      <c r="P28" s="20" t="s">
        <v>105</v>
      </c>
      <c r="Q28" s="20" t="s">
        <v>105</v>
      </c>
      <c r="R28" s="20" t="s">
        <v>105</v>
      </c>
      <c r="S28" s="20" t="s">
        <v>105</v>
      </c>
      <c r="T28" s="20" t="s">
        <v>105</v>
      </c>
      <c r="U28" s="20" t="s">
        <v>105</v>
      </c>
      <c r="V28" s="20" t="s">
        <v>105</v>
      </c>
      <c r="W28" s="20" t="s">
        <v>105</v>
      </c>
      <c r="X28" s="20" t="s">
        <v>105</v>
      </c>
      <c r="Y28" s="1"/>
    </row>
    <row r="29" spans="1:25">
      <c r="A29" s="20" t="s">
        <v>105</v>
      </c>
      <c r="B29" s="20" t="s">
        <v>105</v>
      </c>
      <c r="C29" s="20"/>
      <c r="D29" s="4" t="s">
        <v>105</v>
      </c>
      <c r="E29" s="4" t="s">
        <v>105</v>
      </c>
      <c r="F29" s="20" t="s">
        <v>105</v>
      </c>
      <c r="G29" s="20" t="s">
        <v>105</v>
      </c>
      <c r="H29" s="20" t="s">
        <v>105</v>
      </c>
      <c r="I29" s="20" t="s">
        <v>105</v>
      </c>
      <c r="J29" s="20" t="s">
        <v>105</v>
      </c>
      <c r="K29" s="20" t="s">
        <v>105</v>
      </c>
      <c r="L29" s="20" t="s">
        <v>105</v>
      </c>
      <c r="M29" s="20" t="s">
        <v>105</v>
      </c>
      <c r="N29" s="20" t="s">
        <v>105</v>
      </c>
      <c r="O29" s="20" t="s">
        <v>105</v>
      </c>
      <c r="P29" s="20" t="s">
        <v>105</v>
      </c>
      <c r="Q29" s="20" t="s">
        <v>105</v>
      </c>
      <c r="R29" s="20" t="s">
        <v>105</v>
      </c>
      <c r="S29" s="20" t="s">
        <v>105</v>
      </c>
      <c r="T29" s="20" t="s">
        <v>105</v>
      </c>
      <c r="U29" s="20" t="s">
        <v>105</v>
      </c>
      <c r="V29" s="20" t="s">
        <v>105</v>
      </c>
      <c r="W29" s="20" t="s">
        <v>105</v>
      </c>
      <c r="X29" s="20" t="s">
        <v>105</v>
      </c>
      <c r="Y29" s="1"/>
    </row>
    <row r="30" spans="1:25">
      <c r="A30" s="20" t="s">
        <v>105</v>
      </c>
      <c r="B30" s="20" t="s">
        <v>105</v>
      </c>
      <c r="C30" s="20"/>
      <c r="D30" s="4" t="s">
        <v>105</v>
      </c>
      <c r="E30" s="4" t="s">
        <v>105</v>
      </c>
      <c r="F30" s="20" t="s">
        <v>105</v>
      </c>
      <c r="G30" s="20" t="s">
        <v>105</v>
      </c>
      <c r="H30" s="20" t="s">
        <v>105</v>
      </c>
      <c r="I30" s="20" t="s">
        <v>105</v>
      </c>
      <c r="J30" s="20" t="s">
        <v>105</v>
      </c>
      <c r="K30" s="20" t="s">
        <v>105</v>
      </c>
      <c r="L30" s="20" t="s">
        <v>105</v>
      </c>
      <c r="M30" s="20" t="s">
        <v>105</v>
      </c>
      <c r="N30" s="20" t="s">
        <v>105</v>
      </c>
      <c r="O30" s="20" t="s">
        <v>105</v>
      </c>
      <c r="P30" s="20" t="s">
        <v>105</v>
      </c>
      <c r="Q30" s="20" t="s">
        <v>105</v>
      </c>
      <c r="R30" s="20" t="s">
        <v>105</v>
      </c>
      <c r="S30" s="20" t="s">
        <v>105</v>
      </c>
      <c r="T30" s="20" t="s">
        <v>105</v>
      </c>
      <c r="U30" s="20" t="s">
        <v>105</v>
      </c>
      <c r="V30" s="20" t="s">
        <v>105</v>
      </c>
      <c r="W30" s="20" t="s">
        <v>105</v>
      </c>
      <c r="X30" s="20" t="s">
        <v>105</v>
      </c>
      <c r="Y30" s="1"/>
    </row>
    <row r="31" spans="1:25">
      <c r="A31" s="20" t="s">
        <v>105</v>
      </c>
      <c r="B31" s="20" t="s">
        <v>105</v>
      </c>
      <c r="C31" s="20"/>
      <c r="D31" s="4" t="s">
        <v>105</v>
      </c>
      <c r="E31" s="4" t="s">
        <v>105</v>
      </c>
      <c r="F31" s="20" t="s">
        <v>105</v>
      </c>
      <c r="G31" s="20" t="s">
        <v>105</v>
      </c>
      <c r="H31" s="20" t="s">
        <v>105</v>
      </c>
      <c r="I31" s="20" t="s">
        <v>105</v>
      </c>
      <c r="J31" s="20" t="s">
        <v>105</v>
      </c>
      <c r="K31" s="20" t="s">
        <v>105</v>
      </c>
      <c r="L31" s="20" t="s">
        <v>105</v>
      </c>
      <c r="M31" s="20" t="s">
        <v>105</v>
      </c>
      <c r="N31" s="20" t="s">
        <v>105</v>
      </c>
      <c r="O31" s="20" t="s">
        <v>105</v>
      </c>
      <c r="P31" s="20" t="s">
        <v>105</v>
      </c>
      <c r="Q31" s="20" t="s">
        <v>105</v>
      </c>
      <c r="R31" s="20" t="s">
        <v>105</v>
      </c>
      <c r="S31" s="20" t="s">
        <v>105</v>
      </c>
      <c r="T31" s="20" t="s">
        <v>105</v>
      </c>
      <c r="U31" s="20" t="s">
        <v>105</v>
      </c>
      <c r="V31" s="20" t="s">
        <v>105</v>
      </c>
      <c r="W31" s="20" t="s">
        <v>105</v>
      </c>
      <c r="X31" s="20" t="s">
        <v>105</v>
      </c>
      <c r="Y31" s="1"/>
    </row>
    <row r="32" spans="1:25">
      <c r="A32" s="20" t="s">
        <v>105</v>
      </c>
      <c r="B32" s="20" t="s">
        <v>105</v>
      </c>
      <c r="C32" s="20"/>
      <c r="D32" s="4" t="s">
        <v>105</v>
      </c>
      <c r="E32" s="4" t="s">
        <v>105</v>
      </c>
      <c r="F32" s="20" t="s">
        <v>105</v>
      </c>
      <c r="G32" s="20" t="s">
        <v>105</v>
      </c>
      <c r="H32" s="20" t="s">
        <v>105</v>
      </c>
      <c r="I32" s="20" t="s">
        <v>105</v>
      </c>
      <c r="J32" s="20" t="s">
        <v>105</v>
      </c>
      <c r="K32" s="20" t="s">
        <v>105</v>
      </c>
      <c r="L32" s="20" t="s">
        <v>105</v>
      </c>
      <c r="M32" s="20" t="s">
        <v>105</v>
      </c>
      <c r="N32" s="20" t="s">
        <v>105</v>
      </c>
      <c r="O32" s="20" t="s">
        <v>105</v>
      </c>
      <c r="P32" s="20" t="s">
        <v>105</v>
      </c>
      <c r="Q32" s="20" t="s">
        <v>105</v>
      </c>
      <c r="R32" s="20" t="s">
        <v>105</v>
      </c>
      <c r="S32" s="20" t="s">
        <v>105</v>
      </c>
      <c r="T32" s="20" t="s">
        <v>105</v>
      </c>
      <c r="U32" s="20" t="s">
        <v>105</v>
      </c>
      <c r="V32" s="20" t="s">
        <v>105</v>
      </c>
      <c r="W32" s="20" t="s">
        <v>105</v>
      </c>
      <c r="X32" s="20" t="s">
        <v>105</v>
      </c>
      <c r="Y32" s="1"/>
    </row>
    <row r="33" spans="1:25">
      <c r="A33" s="20" t="s">
        <v>105</v>
      </c>
      <c r="B33" s="20" t="s">
        <v>105</v>
      </c>
      <c r="C33" s="20"/>
      <c r="D33" s="4" t="s">
        <v>105</v>
      </c>
      <c r="E33" s="4" t="s">
        <v>105</v>
      </c>
      <c r="F33" s="20" t="s">
        <v>105</v>
      </c>
      <c r="G33" s="20" t="s">
        <v>105</v>
      </c>
      <c r="H33" s="20" t="s">
        <v>105</v>
      </c>
      <c r="I33" s="20" t="s">
        <v>105</v>
      </c>
      <c r="J33" s="20" t="s">
        <v>105</v>
      </c>
      <c r="K33" s="20" t="s">
        <v>105</v>
      </c>
      <c r="L33" s="20" t="s">
        <v>105</v>
      </c>
      <c r="M33" s="20" t="s">
        <v>105</v>
      </c>
      <c r="N33" s="20" t="s">
        <v>105</v>
      </c>
      <c r="O33" s="20" t="s">
        <v>105</v>
      </c>
      <c r="P33" s="20" t="s">
        <v>105</v>
      </c>
      <c r="Q33" s="20" t="s">
        <v>105</v>
      </c>
      <c r="R33" s="20" t="s">
        <v>105</v>
      </c>
      <c r="S33" s="20" t="s">
        <v>105</v>
      </c>
      <c r="T33" s="20" t="s">
        <v>105</v>
      </c>
      <c r="U33" s="20" t="s">
        <v>105</v>
      </c>
      <c r="V33" s="20" t="s">
        <v>105</v>
      </c>
      <c r="W33" s="20" t="s">
        <v>105</v>
      </c>
      <c r="X33" s="20" t="s">
        <v>105</v>
      </c>
      <c r="Y33" s="1"/>
    </row>
    <row r="34" spans="1:25">
      <c r="A34" s="20" t="s">
        <v>105</v>
      </c>
      <c r="B34" s="20" t="s">
        <v>105</v>
      </c>
      <c r="C34" s="20"/>
      <c r="D34" s="4" t="s">
        <v>105</v>
      </c>
      <c r="E34" s="4" t="s">
        <v>105</v>
      </c>
      <c r="F34" s="20" t="s">
        <v>105</v>
      </c>
      <c r="G34" s="20" t="s">
        <v>105</v>
      </c>
      <c r="H34" s="20" t="s">
        <v>105</v>
      </c>
      <c r="I34" s="20" t="s">
        <v>105</v>
      </c>
      <c r="J34" s="20" t="s">
        <v>105</v>
      </c>
      <c r="K34" s="20" t="s">
        <v>105</v>
      </c>
      <c r="L34" s="20" t="s">
        <v>105</v>
      </c>
      <c r="M34" s="20" t="s">
        <v>105</v>
      </c>
      <c r="N34" s="20" t="s">
        <v>105</v>
      </c>
      <c r="O34" s="20" t="s">
        <v>105</v>
      </c>
      <c r="P34" s="20" t="s">
        <v>105</v>
      </c>
      <c r="Q34" s="20" t="s">
        <v>105</v>
      </c>
      <c r="R34" s="20" t="s">
        <v>105</v>
      </c>
      <c r="S34" s="20" t="s">
        <v>105</v>
      </c>
      <c r="T34" s="20" t="s">
        <v>105</v>
      </c>
      <c r="U34" s="20" t="s">
        <v>105</v>
      </c>
      <c r="V34" s="20" t="s">
        <v>105</v>
      </c>
      <c r="W34" s="20" t="s">
        <v>105</v>
      </c>
      <c r="X34" s="20" t="s">
        <v>105</v>
      </c>
      <c r="Y34" s="1"/>
    </row>
    <row r="35" spans="1:25">
      <c r="A35" s="20" t="s">
        <v>105</v>
      </c>
      <c r="B35" s="20" t="s">
        <v>105</v>
      </c>
      <c r="C35" s="20"/>
      <c r="D35" s="4" t="s">
        <v>105</v>
      </c>
      <c r="E35" s="4" t="s">
        <v>105</v>
      </c>
      <c r="F35" s="20" t="s">
        <v>105</v>
      </c>
      <c r="G35" s="20" t="s">
        <v>105</v>
      </c>
      <c r="H35" s="20" t="s">
        <v>105</v>
      </c>
      <c r="I35" s="20" t="s">
        <v>105</v>
      </c>
      <c r="J35" s="20" t="s">
        <v>105</v>
      </c>
      <c r="K35" s="20" t="s">
        <v>105</v>
      </c>
      <c r="L35" s="20" t="s">
        <v>105</v>
      </c>
      <c r="M35" s="20" t="s">
        <v>105</v>
      </c>
      <c r="N35" s="20" t="s">
        <v>105</v>
      </c>
      <c r="O35" s="20" t="s">
        <v>105</v>
      </c>
      <c r="P35" s="20" t="s">
        <v>105</v>
      </c>
      <c r="Q35" s="20" t="s">
        <v>105</v>
      </c>
      <c r="R35" s="20" t="s">
        <v>105</v>
      </c>
      <c r="S35" s="20" t="s">
        <v>105</v>
      </c>
      <c r="T35" s="20" t="s">
        <v>105</v>
      </c>
      <c r="U35" s="20" t="s">
        <v>105</v>
      </c>
      <c r="V35" s="20" t="s">
        <v>105</v>
      </c>
      <c r="W35" s="20" t="s">
        <v>105</v>
      </c>
      <c r="X35" s="20" t="s">
        <v>105</v>
      </c>
      <c r="Y35" s="1"/>
    </row>
    <row r="36" spans="1:25">
      <c r="A36" s="20" t="s">
        <v>105</v>
      </c>
      <c r="B36" s="20" t="s">
        <v>105</v>
      </c>
      <c r="C36" s="20"/>
      <c r="D36" s="4" t="s">
        <v>105</v>
      </c>
      <c r="E36" s="4" t="s">
        <v>105</v>
      </c>
      <c r="F36" s="20" t="s">
        <v>105</v>
      </c>
      <c r="G36" s="20" t="s">
        <v>105</v>
      </c>
      <c r="H36" s="20" t="s">
        <v>105</v>
      </c>
      <c r="I36" s="20" t="s">
        <v>105</v>
      </c>
      <c r="J36" s="20" t="s">
        <v>105</v>
      </c>
      <c r="K36" s="20" t="s">
        <v>105</v>
      </c>
      <c r="L36" s="20" t="s">
        <v>105</v>
      </c>
      <c r="M36" s="20" t="s">
        <v>105</v>
      </c>
      <c r="N36" s="20" t="s">
        <v>105</v>
      </c>
      <c r="O36" s="20" t="s">
        <v>105</v>
      </c>
      <c r="P36" s="20" t="s">
        <v>105</v>
      </c>
      <c r="Q36" s="20" t="s">
        <v>105</v>
      </c>
      <c r="R36" s="20" t="s">
        <v>105</v>
      </c>
      <c r="S36" s="20" t="s">
        <v>105</v>
      </c>
      <c r="T36" s="20" t="s">
        <v>105</v>
      </c>
      <c r="U36" s="20" t="s">
        <v>105</v>
      </c>
      <c r="V36" s="20" t="s">
        <v>105</v>
      </c>
      <c r="W36" s="20" t="s">
        <v>105</v>
      </c>
      <c r="X36" s="20" t="s">
        <v>105</v>
      </c>
      <c r="Y36" s="1"/>
    </row>
    <row r="37" spans="1:25">
      <c r="A37" s="20" t="s">
        <v>105</v>
      </c>
      <c r="B37" s="20" t="s">
        <v>105</v>
      </c>
      <c r="C37" s="20"/>
      <c r="D37" s="4" t="s">
        <v>105</v>
      </c>
      <c r="E37" s="4" t="s">
        <v>105</v>
      </c>
      <c r="F37" s="20" t="s">
        <v>105</v>
      </c>
      <c r="G37" s="20" t="s">
        <v>105</v>
      </c>
      <c r="H37" s="20" t="s">
        <v>105</v>
      </c>
      <c r="I37" s="20" t="s">
        <v>105</v>
      </c>
      <c r="J37" s="20" t="s">
        <v>105</v>
      </c>
      <c r="K37" s="20" t="s">
        <v>105</v>
      </c>
      <c r="L37" s="20" t="s">
        <v>105</v>
      </c>
      <c r="M37" s="20" t="s">
        <v>105</v>
      </c>
      <c r="N37" s="20" t="s">
        <v>105</v>
      </c>
      <c r="O37" s="20" t="s">
        <v>105</v>
      </c>
      <c r="P37" s="20" t="s">
        <v>105</v>
      </c>
      <c r="Q37" s="20" t="s">
        <v>105</v>
      </c>
      <c r="R37" s="20" t="s">
        <v>105</v>
      </c>
      <c r="S37" s="20" t="s">
        <v>105</v>
      </c>
      <c r="T37" s="20" t="s">
        <v>105</v>
      </c>
      <c r="U37" s="20" t="s">
        <v>105</v>
      </c>
      <c r="V37" s="20" t="s">
        <v>105</v>
      </c>
      <c r="W37" s="20" t="s">
        <v>105</v>
      </c>
      <c r="X37" s="20" t="s">
        <v>105</v>
      </c>
      <c r="Y37" s="1"/>
    </row>
    <row r="38" spans="1:25">
      <c r="A38" s="20" t="s">
        <v>105</v>
      </c>
      <c r="B38" s="20" t="s">
        <v>105</v>
      </c>
      <c r="C38" s="20"/>
      <c r="D38" s="4" t="s">
        <v>105</v>
      </c>
      <c r="E38" s="4" t="s">
        <v>105</v>
      </c>
      <c r="F38" s="20" t="s">
        <v>105</v>
      </c>
      <c r="G38" s="20" t="s">
        <v>105</v>
      </c>
      <c r="H38" s="20" t="s">
        <v>105</v>
      </c>
      <c r="I38" s="20" t="s">
        <v>105</v>
      </c>
      <c r="J38" s="20" t="s">
        <v>105</v>
      </c>
      <c r="K38" s="20" t="s">
        <v>105</v>
      </c>
      <c r="L38" s="20" t="s">
        <v>105</v>
      </c>
      <c r="M38" s="20" t="s">
        <v>105</v>
      </c>
      <c r="N38" s="20" t="s">
        <v>105</v>
      </c>
      <c r="O38" s="20" t="s">
        <v>105</v>
      </c>
      <c r="P38" s="20" t="s">
        <v>105</v>
      </c>
      <c r="Q38" s="20" t="s">
        <v>105</v>
      </c>
      <c r="R38" s="20" t="s">
        <v>105</v>
      </c>
      <c r="S38" s="20" t="s">
        <v>105</v>
      </c>
      <c r="T38" s="20" t="s">
        <v>105</v>
      </c>
      <c r="U38" s="20" t="s">
        <v>105</v>
      </c>
      <c r="V38" s="20" t="s">
        <v>105</v>
      </c>
      <c r="W38" s="20" t="s">
        <v>105</v>
      </c>
      <c r="X38" s="20" t="s">
        <v>105</v>
      </c>
      <c r="Y38" s="1"/>
    </row>
    <row r="39" spans="1:25">
      <c r="A39" s="20" t="s">
        <v>105</v>
      </c>
      <c r="B39" s="20" t="s">
        <v>105</v>
      </c>
      <c r="C39" s="20"/>
      <c r="D39" s="4" t="s">
        <v>105</v>
      </c>
      <c r="E39" s="4" t="s">
        <v>105</v>
      </c>
      <c r="F39" s="20" t="s">
        <v>105</v>
      </c>
      <c r="G39" s="20" t="s">
        <v>105</v>
      </c>
      <c r="H39" s="20" t="s">
        <v>105</v>
      </c>
      <c r="I39" s="20" t="s">
        <v>105</v>
      </c>
      <c r="J39" s="20" t="s">
        <v>105</v>
      </c>
      <c r="K39" s="20" t="s">
        <v>105</v>
      </c>
      <c r="L39" s="20" t="s">
        <v>105</v>
      </c>
      <c r="M39" s="20" t="s">
        <v>105</v>
      </c>
      <c r="N39" s="20" t="s">
        <v>105</v>
      </c>
      <c r="O39" s="20" t="s">
        <v>105</v>
      </c>
      <c r="P39" s="20" t="s">
        <v>105</v>
      </c>
      <c r="Q39" s="20" t="s">
        <v>105</v>
      </c>
      <c r="R39" s="20" t="s">
        <v>105</v>
      </c>
      <c r="S39" s="20" t="s">
        <v>105</v>
      </c>
      <c r="T39" s="20" t="s">
        <v>105</v>
      </c>
      <c r="U39" s="20" t="s">
        <v>105</v>
      </c>
      <c r="V39" s="20" t="s">
        <v>105</v>
      </c>
      <c r="W39" s="20" t="s">
        <v>105</v>
      </c>
      <c r="X39" s="20" t="s">
        <v>105</v>
      </c>
      <c r="Y39" s="1"/>
    </row>
    <row r="40" spans="1:25">
      <c r="A40" s="20" t="s">
        <v>105</v>
      </c>
      <c r="B40" s="20" t="s">
        <v>105</v>
      </c>
      <c r="C40" s="20"/>
      <c r="D40" s="4" t="s">
        <v>105</v>
      </c>
      <c r="E40" s="4" t="s">
        <v>105</v>
      </c>
      <c r="F40" s="20" t="s">
        <v>105</v>
      </c>
      <c r="G40" s="20" t="s">
        <v>105</v>
      </c>
      <c r="H40" s="20" t="s">
        <v>105</v>
      </c>
      <c r="I40" s="20" t="s">
        <v>105</v>
      </c>
      <c r="J40" s="20" t="s">
        <v>105</v>
      </c>
      <c r="K40" s="20" t="s">
        <v>105</v>
      </c>
      <c r="L40" s="20" t="s">
        <v>105</v>
      </c>
      <c r="M40" s="20" t="s">
        <v>105</v>
      </c>
      <c r="N40" s="20" t="s">
        <v>105</v>
      </c>
      <c r="O40" s="20" t="s">
        <v>105</v>
      </c>
      <c r="P40" s="20" t="s">
        <v>105</v>
      </c>
      <c r="Q40" s="20" t="s">
        <v>105</v>
      </c>
      <c r="R40" s="20" t="s">
        <v>105</v>
      </c>
      <c r="S40" s="20" t="s">
        <v>105</v>
      </c>
      <c r="T40" s="20" t="s">
        <v>105</v>
      </c>
      <c r="U40" s="20" t="s">
        <v>105</v>
      </c>
      <c r="V40" s="20" t="s">
        <v>105</v>
      </c>
      <c r="W40" s="20" t="s">
        <v>105</v>
      </c>
      <c r="X40" s="20" t="s">
        <v>105</v>
      </c>
      <c r="Y40" s="1"/>
    </row>
    <row r="41" spans="1:25">
      <c r="A41" s="20" t="s">
        <v>105</v>
      </c>
      <c r="B41" s="20" t="s">
        <v>105</v>
      </c>
      <c r="C41" s="20"/>
      <c r="D41" s="4" t="s">
        <v>105</v>
      </c>
      <c r="E41" s="4" t="s">
        <v>105</v>
      </c>
      <c r="F41" s="20" t="s">
        <v>105</v>
      </c>
      <c r="G41" s="20" t="s">
        <v>105</v>
      </c>
      <c r="H41" s="20" t="s">
        <v>105</v>
      </c>
      <c r="I41" s="20" t="s">
        <v>105</v>
      </c>
      <c r="J41" s="20" t="s">
        <v>105</v>
      </c>
      <c r="K41" s="20" t="s">
        <v>105</v>
      </c>
      <c r="L41" s="20" t="s">
        <v>105</v>
      </c>
      <c r="M41" s="20" t="s">
        <v>105</v>
      </c>
      <c r="N41" s="20" t="s">
        <v>105</v>
      </c>
      <c r="O41" s="20" t="s">
        <v>105</v>
      </c>
      <c r="P41" s="20" t="s">
        <v>105</v>
      </c>
      <c r="Q41" s="20" t="s">
        <v>105</v>
      </c>
      <c r="R41" s="20" t="s">
        <v>105</v>
      </c>
      <c r="S41" s="20" t="s">
        <v>105</v>
      </c>
      <c r="T41" s="20" t="s">
        <v>105</v>
      </c>
      <c r="U41" s="20" t="s">
        <v>105</v>
      </c>
      <c r="V41" s="20" t="s">
        <v>105</v>
      </c>
      <c r="W41" s="20" t="s">
        <v>105</v>
      </c>
      <c r="X41" s="20" t="s">
        <v>105</v>
      </c>
      <c r="Y41" s="1"/>
    </row>
    <row r="42" spans="1:25">
      <c r="A42" s="20" t="s">
        <v>105</v>
      </c>
      <c r="B42" s="20" t="s">
        <v>105</v>
      </c>
      <c r="C42" s="20"/>
      <c r="D42" s="4" t="s">
        <v>105</v>
      </c>
      <c r="E42" s="4" t="s">
        <v>105</v>
      </c>
      <c r="F42" s="20" t="s">
        <v>105</v>
      </c>
      <c r="G42" s="20" t="s">
        <v>105</v>
      </c>
      <c r="H42" s="20" t="s">
        <v>105</v>
      </c>
      <c r="I42" s="20" t="s">
        <v>105</v>
      </c>
      <c r="J42" s="20" t="s">
        <v>105</v>
      </c>
      <c r="K42" s="20" t="s">
        <v>105</v>
      </c>
      <c r="L42" s="20" t="s">
        <v>105</v>
      </c>
      <c r="M42" s="20" t="s">
        <v>105</v>
      </c>
      <c r="N42" s="20" t="s">
        <v>105</v>
      </c>
      <c r="O42" s="20" t="s">
        <v>105</v>
      </c>
      <c r="P42" s="20" t="s">
        <v>105</v>
      </c>
      <c r="Q42" s="20" t="s">
        <v>105</v>
      </c>
      <c r="R42" s="20" t="s">
        <v>105</v>
      </c>
      <c r="S42" s="20" t="s">
        <v>105</v>
      </c>
      <c r="T42" s="20" t="s">
        <v>105</v>
      </c>
      <c r="U42" s="20" t="s">
        <v>105</v>
      </c>
      <c r="V42" s="20" t="s">
        <v>105</v>
      </c>
      <c r="W42" s="20" t="s">
        <v>105</v>
      </c>
      <c r="X42" s="20" t="s">
        <v>105</v>
      </c>
      <c r="Y42" s="1"/>
    </row>
    <row r="43" spans="1:25">
      <c r="A43" s="20" t="s">
        <v>105</v>
      </c>
      <c r="B43" s="20" t="s">
        <v>105</v>
      </c>
      <c r="C43" s="20"/>
      <c r="D43" s="4" t="s">
        <v>105</v>
      </c>
      <c r="E43" s="4" t="s">
        <v>105</v>
      </c>
      <c r="F43" s="20" t="s">
        <v>105</v>
      </c>
      <c r="G43" s="20" t="s">
        <v>105</v>
      </c>
      <c r="H43" s="20" t="s">
        <v>105</v>
      </c>
      <c r="I43" s="20" t="s">
        <v>105</v>
      </c>
      <c r="J43" s="20" t="s">
        <v>105</v>
      </c>
      <c r="K43" s="20" t="s">
        <v>105</v>
      </c>
      <c r="L43" s="20" t="s">
        <v>105</v>
      </c>
      <c r="M43" s="20" t="s">
        <v>105</v>
      </c>
      <c r="N43" s="20" t="s">
        <v>105</v>
      </c>
      <c r="O43" s="20" t="s">
        <v>105</v>
      </c>
      <c r="P43" s="20" t="s">
        <v>105</v>
      </c>
      <c r="Q43" s="20" t="s">
        <v>105</v>
      </c>
      <c r="R43" s="20" t="s">
        <v>105</v>
      </c>
      <c r="S43" s="20" t="s">
        <v>105</v>
      </c>
      <c r="T43" s="20" t="s">
        <v>105</v>
      </c>
      <c r="U43" s="20" t="s">
        <v>105</v>
      </c>
      <c r="V43" s="20" t="s">
        <v>105</v>
      </c>
      <c r="W43" s="20" t="s">
        <v>105</v>
      </c>
      <c r="X43" s="20" t="s">
        <v>105</v>
      </c>
      <c r="Y43" s="1"/>
    </row>
    <row r="44" spans="1:25">
      <c r="A44" s="20" t="s">
        <v>105</v>
      </c>
      <c r="B44" s="20" t="s">
        <v>105</v>
      </c>
      <c r="C44" s="20"/>
      <c r="D44" s="4" t="s">
        <v>105</v>
      </c>
      <c r="E44" s="4" t="s">
        <v>105</v>
      </c>
      <c r="F44" s="20" t="s">
        <v>105</v>
      </c>
      <c r="G44" s="20" t="s">
        <v>105</v>
      </c>
      <c r="H44" s="20" t="s">
        <v>105</v>
      </c>
      <c r="I44" s="20" t="s">
        <v>105</v>
      </c>
      <c r="J44" s="20" t="s">
        <v>105</v>
      </c>
      <c r="K44" s="20" t="s">
        <v>105</v>
      </c>
      <c r="L44" s="20" t="s">
        <v>105</v>
      </c>
      <c r="M44" s="20" t="s">
        <v>105</v>
      </c>
      <c r="N44" s="20" t="s">
        <v>105</v>
      </c>
      <c r="O44" s="20" t="s">
        <v>105</v>
      </c>
      <c r="P44" s="20" t="s">
        <v>105</v>
      </c>
      <c r="Q44" s="20" t="s">
        <v>105</v>
      </c>
      <c r="R44" s="20" t="s">
        <v>105</v>
      </c>
      <c r="S44" s="20" t="s">
        <v>105</v>
      </c>
      <c r="T44" s="20" t="s">
        <v>105</v>
      </c>
      <c r="U44" s="20" t="s">
        <v>105</v>
      </c>
      <c r="V44" s="20" t="s">
        <v>105</v>
      </c>
      <c r="W44" s="20" t="s">
        <v>105</v>
      </c>
      <c r="X44" s="20" t="s">
        <v>105</v>
      </c>
      <c r="Y44" s="1"/>
    </row>
    <row r="45" spans="1:25">
      <c r="A45" s="20" t="s">
        <v>105</v>
      </c>
      <c r="B45" s="20" t="s">
        <v>105</v>
      </c>
      <c r="C45" s="20"/>
      <c r="D45" s="4" t="s">
        <v>105</v>
      </c>
      <c r="E45" s="4" t="s">
        <v>105</v>
      </c>
      <c r="F45" s="20" t="s">
        <v>105</v>
      </c>
      <c r="G45" s="20" t="s">
        <v>105</v>
      </c>
      <c r="H45" s="20" t="s">
        <v>105</v>
      </c>
      <c r="I45" s="20" t="s">
        <v>105</v>
      </c>
      <c r="J45" s="20" t="s">
        <v>105</v>
      </c>
      <c r="K45" s="20" t="s">
        <v>105</v>
      </c>
      <c r="L45" s="20" t="s">
        <v>105</v>
      </c>
      <c r="M45" s="20" t="s">
        <v>105</v>
      </c>
      <c r="N45" s="20" t="s">
        <v>105</v>
      </c>
      <c r="O45" s="20" t="s">
        <v>105</v>
      </c>
      <c r="P45" s="20" t="s">
        <v>105</v>
      </c>
      <c r="Q45" s="20" t="s">
        <v>105</v>
      </c>
      <c r="R45" s="20" t="s">
        <v>105</v>
      </c>
      <c r="S45" s="20" t="s">
        <v>105</v>
      </c>
      <c r="T45" s="20" t="s">
        <v>105</v>
      </c>
      <c r="U45" s="20" t="s">
        <v>105</v>
      </c>
      <c r="V45" s="20" t="s">
        <v>105</v>
      </c>
      <c r="W45" s="20" t="s">
        <v>105</v>
      </c>
      <c r="X45" s="20" t="s">
        <v>105</v>
      </c>
      <c r="Y45" s="1"/>
    </row>
    <row r="46" spans="1:25">
      <c r="A46" s="1"/>
      <c r="B46" s="1"/>
      <c r="C46" s="1"/>
      <c r="D46" s="3"/>
      <c r="E46" s="3"/>
      <c r="F46" s="1"/>
      <c r="G46" s="1"/>
      <c r="H46" s="1"/>
      <c r="I46" s="1"/>
      <c r="J46" s="1"/>
      <c r="K46" s="1"/>
      <c r="L46" s="1"/>
      <c r="M46" s="1"/>
      <c r="N46" s="1"/>
      <c r="O46" s="1"/>
      <c r="P46" s="1"/>
      <c r="Q46" s="1"/>
      <c r="R46" s="1"/>
      <c r="S46" s="1"/>
      <c r="T46" s="1"/>
      <c r="U46" s="1"/>
      <c r="V46" s="1"/>
      <c r="W46" s="1"/>
      <c r="X46" s="1"/>
      <c r="Y46" s="1"/>
    </row>
  </sheetData>
  <mergeCells count="5">
    <mergeCell ref="A3:E3"/>
    <mergeCell ref="A5:A6"/>
    <mergeCell ref="A7:A8"/>
    <mergeCell ref="A13:H13"/>
    <mergeCell ref="A15:A20"/>
  </mergeCells>
  <hyperlinks>
    <hyperlink ref="H7" r:id="rId1" display="OCCC: Guia factors d'emissió, juny 2023, pàg. 26" xr:uid="{3DC7DD6E-AD5C-45E1-8332-203F4D749EAD}"/>
    <hyperlink ref="H8" r:id="rId2" display="OCCC: Guia factors d'emissió, juny 2023, pàg. 26" xr:uid="{964E0D3B-3288-4D60-AF01-93D99B3DC21B}"/>
    <hyperlink ref="H15" r:id="rId3" xr:uid="{AFE96A06-378E-4DCB-854F-695F94630E62}"/>
    <hyperlink ref="H16:H18" r:id="rId4" display="Petjada de Carboni del Turisme a la ciutat de Barcelona En el marc del Pla Estratègic de Turisme 2016-2020" xr:uid="{4FF24EAF-CC5C-4FFB-866F-9C409DDE252F}"/>
    <hyperlink ref="H5" r:id="rId5" xr:uid="{9EA58CCF-B5DA-493F-BCA0-B446AB5707CD}"/>
    <hyperlink ref="H6" r:id="rId6" xr:uid="{90D40EE1-7BF8-48A5-9EC4-2AC8929CA156}"/>
    <hyperlink ref="H19:H20" r:id="rId7" display="Petjada de Carboni del Turisme a la ciutat de Barcelona En el marc del Pla Estratègic de Turisme 2016-2020" xr:uid="{F96F2587-9545-4607-91EA-F0BF531F133B}"/>
  </hyperlinks>
  <pageMargins left="0.7" right="0.7" top="0.75" bottom="0.75" header="0.3" footer="0.3"/>
  <pageSetup paperSize="9" orientation="portrait" r:id="rId8"/>
  <legacy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101DC-3D1F-4D0F-A8B4-2DA81CA91A75}">
  <sheetPr>
    <tabColor rgb="FFED7D31"/>
  </sheetPr>
  <dimension ref="A1:Y49"/>
  <sheetViews>
    <sheetView topLeftCell="A9" zoomScale="80" zoomScaleNormal="80" workbookViewId="0">
      <selection activeCell="E24" sqref="E24"/>
    </sheetView>
  </sheetViews>
  <sheetFormatPr baseColWidth="10" defaultColWidth="9.109375" defaultRowHeight="14.4"/>
  <cols>
    <col min="1" max="1" width="24.88671875" style="2" customWidth="1"/>
    <col min="2" max="2" width="31.44140625" style="2" bestFit="1" customWidth="1"/>
    <col min="3" max="3" width="8.44140625" style="15" bestFit="1" customWidth="1"/>
    <col min="4" max="5" width="24.88671875" style="15" customWidth="1"/>
    <col min="6" max="7" width="24.88671875" style="2" customWidth="1"/>
    <col min="8" max="8" width="67.88671875" style="2" customWidth="1"/>
    <col min="9" max="9" width="68.44140625" style="2" customWidth="1"/>
    <col min="10" max="10" width="9.109375" style="2"/>
    <col min="11" max="11" width="20" style="2" customWidth="1"/>
    <col min="12" max="12" width="58.44140625" style="2" customWidth="1"/>
    <col min="13" max="16384" width="9.109375" style="2"/>
  </cols>
  <sheetData>
    <row r="1" spans="1:25" ht="18.600000000000001" thickBot="1">
      <c r="A1" s="17" t="s">
        <v>378</v>
      </c>
      <c r="B1" s="5"/>
      <c r="C1" s="67"/>
      <c r="D1" s="12" t="s">
        <v>105</v>
      </c>
      <c r="E1" s="12" t="s">
        <v>105</v>
      </c>
      <c r="F1" s="6" t="s">
        <v>105</v>
      </c>
      <c r="G1" s="16" t="s">
        <v>379</v>
      </c>
      <c r="H1" s="192">
        <f>E8+E18+E24</f>
        <v>0</v>
      </c>
      <c r="I1" s="26"/>
      <c r="J1" s="26" t="s">
        <v>291</v>
      </c>
      <c r="K1" s="26">
        <v>1000</v>
      </c>
      <c r="L1" s="26" t="s">
        <v>105</v>
      </c>
      <c r="M1" s="26" t="s">
        <v>105</v>
      </c>
      <c r="N1" s="26" t="s">
        <v>105</v>
      </c>
      <c r="O1" s="26" t="s">
        <v>105</v>
      </c>
      <c r="P1" s="26" t="s">
        <v>105</v>
      </c>
      <c r="Q1" s="26" t="s">
        <v>105</v>
      </c>
      <c r="R1" s="26" t="s">
        <v>105</v>
      </c>
      <c r="S1" s="26" t="s">
        <v>105</v>
      </c>
      <c r="T1" s="26" t="s">
        <v>105</v>
      </c>
      <c r="U1" s="26" t="s">
        <v>105</v>
      </c>
      <c r="V1" s="26" t="s">
        <v>105</v>
      </c>
      <c r="W1" s="26" t="s">
        <v>105</v>
      </c>
      <c r="X1" s="26" t="s">
        <v>105</v>
      </c>
      <c r="Y1" s="1"/>
    </row>
    <row r="2" spans="1:25" ht="18.600000000000001" thickBot="1">
      <c r="A2" s="109" t="s">
        <v>380</v>
      </c>
      <c r="B2" s="7"/>
      <c r="C2" s="68"/>
      <c r="D2" s="13" t="s">
        <v>105</v>
      </c>
      <c r="E2" s="13" t="s">
        <v>105</v>
      </c>
      <c r="F2" s="8" t="s">
        <v>105</v>
      </c>
      <c r="G2" s="8" t="s">
        <v>105</v>
      </c>
      <c r="H2" s="8" t="s">
        <v>105</v>
      </c>
      <c r="I2" s="26" t="s">
        <v>105</v>
      </c>
      <c r="J2" s="26" t="s">
        <v>105</v>
      </c>
      <c r="K2" s="26" t="s">
        <v>105</v>
      </c>
      <c r="L2" s="26" t="s">
        <v>105</v>
      </c>
      <c r="M2" s="26" t="s">
        <v>105</v>
      </c>
      <c r="N2" s="26" t="s">
        <v>105</v>
      </c>
      <c r="O2" s="26" t="s">
        <v>105</v>
      </c>
      <c r="P2" s="26" t="s">
        <v>105</v>
      </c>
      <c r="Q2" s="26" t="s">
        <v>105</v>
      </c>
      <c r="R2" s="26" t="s">
        <v>105</v>
      </c>
      <c r="S2" s="26" t="s">
        <v>105</v>
      </c>
      <c r="T2" s="26" t="s">
        <v>105</v>
      </c>
      <c r="U2" s="26" t="s">
        <v>105</v>
      </c>
      <c r="V2" s="26" t="s">
        <v>105</v>
      </c>
      <c r="W2" s="26" t="s">
        <v>105</v>
      </c>
      <c r="X2" s="26" t="s">
        <v>105</v>
      </c>
      <c r="Y2" s="1"/>
    </row>
    <row r="3" spans="1:25" ht="15.6">
      <c r="A3" s="168" t="s">
        <v>239</v>
      </c>
      <c r="B3" s="169" t="s">
        <v>293</v>
      </c>
      <c r="C3" s="170" t="s">
        <v>294</v>
      </c>
      <c r="D3" s="95" t="s">
        <v>381</v>
      </c>
      <c r="E3" s="178" t="s">
        <v>350</v>
      </c>
      <c r="F3" s="173" t="s">
        <v>382</v>
      </c>
      <c r="G3" s="173" t="s">
        <v>352</v>
      </c>
      <c r="H3" s="174" t="s">
        <v>298</v>
      </c>
      <c r="J3" s="27"/>
      <c r="K3" s="27"/>
      <c r="L3" s="25"/>
      <c r="M3" s="27"/>
      <c r="N3" s="27"/>
      <c r="O3" s="27"/>
      <c r="P3" s="27"/>
      <c r="Q3" s="11" t="s">
        <v>105</v>
      </c>
      <c r="R3" s="11" t="s">
        <v>105</v>
      </c>
      <c r="S3" s="11" t="s">
        <v>105</v>
      </c>
      <c r="T3" s="11" t="s">
        <v>105</v>
      </c>
      <c r="U3" s="11" t="s">
        <v>105</v>
      </c>
      <c r="V3" s="9"/>
      <c r="W3" s="9"/>
      <c r="X3" s="9"/>
      <c r="Y3" s="1"/>
    </row>
    <row r="4" spans="1:25" ht="18">
      <c r="A4" s="816" t="s">
        <v>383</v>
      </c>
      <c r="B4" s="176" t="s">
        <v>101</v>
      </c>
      <c r="C4" s="177" t="s">
        <v>384</v>
      </c>
      <c r="D4" s="87">
        <f>'Dades esdeveniment'!E83</f>
        <v>0</v>
      </c>
      <c r="E4" s="88">
        <f>D4*F4/$K$1</f>
        <v>0</v>
      </c>
      <c r="F4" s="288">
        <v>3</v>
      </c>
      <c r="G4" s="289" t="s">
        <v>385</v>
      </c>
      <c r="H4" s="187" t="s">
        <v>386</v>
      </c>
      <c r="I4" s="11" t="s">
        <v>105</v>
      </c>
      <c r="J4" s="11" t="s">
        <v>105</v>
      </c>
      <c r="K4" s="11" t="s">
        <v>105</v>
      </c>
      <c r="L4" s="11" t="s">
        <v>105</v>
      </c>
      <c r="M4" s="11" t="s">
        <v>105</v>
      </c>
      <c r="N4" s="11" t="s">
        <v>105</v>
      </c>
      <c r="O4" s="11" t="s">
        <v>105</v>
      </c>
      <c r="P4" s="11" t="s">
        <v>105</v>
      </c>
      <c r="Q4" s="11" t="s">
        <v>105</v>
      </c>
      <c r="R4" s="11" t="s">
        <v>105</v>
      </c>
      <c r="S4" s="11" t="s">
        <v>105</v>
      </c>
      <c r="T4" s="11" t="s">
        <v>105</v>
      </c>
      <c r="U4" s="11" t="s">
        <v>105</v>
      </c>
      <c r="V4" s="9"/>
      <c r="W4" s="9"/>
      <c r="X4" s="9"/>
      <c r="Y4" s="1"/>
    </row>
    <row r="5" spans="1:25" ht="18">
      <c r="A5" s="817"/>
      <c r="B5" s="176" t="s">
        <v>103</v>
      </c>
      <c r="C5" s="177" t="s">
        <v>384</v>
      </c>
      <c r="D5" s="87">
        <f>'Dades esdeveniment'!E84</f>
        <v>0</v>
      </c>
      <c r="E5" s="88">
        <f>D5*F5/$K$1</f>
        <v>0</v>
      </c>
      <c r="F5" s="288">
        <v>1.8</v>
      </c>
      <c r="G5" s="289" t="s">
        <v>387</v>
      </c>
      <c r="H5" s="187" t="s">
        <v>386</v>
      </c>
      <c r="I5" s="11" t="s">
        <v>105</v>
      </c>
      <c r="J5" s="11" t="s">
        <v>105</v>
      </c>
      <c r="K5" s="11" t="s">
        <v>105</v>
      </c>
      <c r="L5" s="11" t="s">
        <v>105</v>
      </c>
      <c r="M5" s="11" t="s">
        <v>105</v>
      </c>
      <c r="N5" s="11" t="s">
        <v>105</v>
      </c>
      <c r="O5" s="11" t="s">
        <v>105</v>
      </c>
      <c r="P5" s="11" t="s">
        <v>105</v>
      </c>
      <c r="Q5" s="11" t="s">
        <v>105</v>
      </c>
      <c r="R5" s="11" t="s">
        <v>105</v>
      </c>
      <c r="S5" s="11" t="s">
        <v>105</v>
      </c>
      <c r="T5" s="11" t="s">
        <v>105</v>
      </c>
      <c r="U5" s="11" t="s">
        <v>105</v>
      </c>
      <c r="V5" s="9"/>
      <c r="W5" s="9"/>
      <c r="X5" s="9"/>
      <c r="Y5" s="1"/>
    </row>
    <row r="6" spans="1:25" ht="29.4" thickBot="1">
      <c r="A6" s="71" t="s">
        <v>104</v>
      </c>
      <c r="B6" s="179" t="s">
        <v>388</v>
      </c>
      <c r="C6" s="180" t="s">
        <v>384</v>
      </c>
      <c r="D6" s="182">
        <f>'Dades esdeveniment'!E85</f>
        <v>0</v>
      </c>
      <c r="E6" s="183">
        <f>D6*F6/$K$1</f>
        <v>0</v>
      </c>
      <c r="F6" s="184">
        <f>2.94+0.94</f>
        <v>3.88</v>
      </c>
      <c r="G6" s="175" t="s">
        <v>389</v>
      </c>
      <c r="H6" s="181" t="s">
        <v>390</v>
      </c>
      <c r="I6" s="11" t="s">
        <v>105</v>
      </c>
      <c r="J6" s="11" t="s">
        <v>105</v>
      </c>
      <c r="K6" s="11" t="s">
        <v>105</v>
      </c>
      <c r="L6" s="27"/>
      <c r="M6" s="27"/>
      <c r="N6" s="27"/>
      <c r="O6" s="27"/>
      <c r="P6" s="27"/>
      <c r="Q6" s="27"/>
      <c r="R6" s="27"/>
      <c r="S6" s="27"/>
      <c r="T6" s="27"/>
      <c r="U6" s="27"/>
      <c r="V6" s="9"/>
      <c r="W6" s="9"/>
      <c r="X6" s="9"/>
      <c r="Y6" s="1"/>
    </row>
    <row r="7" spans="1:25" ht="16.2" thickBot="1">
      <c r="A7" s="11" t="s">
        <v>105</v>
      </c>
      <c r="B7" s="11" t="s">
        <v>105</v>
      </c>
      <c r="C7" s="14"/>
      <c r="D7" s="14" t="s">
        <v>105</v>
      </c>
      <c r="E7" s="14" t="s">
        <v>105</v>
      </c>
      <c r="F7" s="40"/>
      <c r="G7" s="11" t="s">
        <v>105</v>
      </c>
      <c r="H7" s="11" t="s">
        <v>105</v>
      </c>
      <c r="I7" s="9"/>
      <c r="J7" s="11" t="s">
        <v>105</v>
      </c>
      <c r="K7" s="11" t="s">
        <v>105</v>
      </c>
      <c r="L7" s="11" t="s">
        <v>105</v>
      </c>
      <c r="M7" s="11" t="s">
        <v>105</v>
      </c>
      <c r="N7" s="11" t="s">
        <v>105</v>
      </c>
      <c r="O7" s="11" t="s">
        <v>105</v>
      </c>
      <c r="P7" s="11" t="s">
        <v>105</v>
      </c>
      <c r="Q7" s="11" t="s">
        <v>105</v>
      </c>
      <c r="R7" s="11" t="s">
        <v>105</v>
      </c>
      <c r="S7" s="11" t="s">
        <v>105</v>
      </c>
      <c r="T7" s="11" t="s">
        <v>105</v>
      </c>
      <c r="U7" s="11" t="s">
        <v>105</v>
      </c>
      <c r="V7" s="9"/>
      <c r="W7" s="9"/>
      <c r="X7" s="9"/>
      <c r="Y7" s="1"/>
    </row>
    <row r="8" spans="1:25" ht="34.200000000000003" thickBot="1">
      <c r="A8" s="11" t="s">
        <v>105</v>
      </c>
      <c r="B8" s="11" t="s">
        <v>105</v>
      </c>
      <c r="C8" s="14"/>
      <c r="D8" s="64" t="s">
        <v>391</v>
      </c>
      <c r="E8" s="77">
        <f>SUM(E4:E6)</f>
        <v>0</v>
      </c>
      <c r="F8" s="11" t="s">
        <v>105</v>
      </c>
      <c r="G8" s="11" t="s">
        <v>105</v>
      </c>
      <c r="H8" s="11" t="s">
        <v>105</v>
      </c>
      <c r="I8" s="11"/>
      <c r="J8" s="11" t="s">
        <v>105</v>
      </c>
      <c r="K8" s="11" t="s">
        <v>105</v>
      </c>
      <c r="L8" s="11" t="s">
        <v>105</v>
      </c>
      <c r="M8" s="11" t="s">
        <v>105</v>
      </c>
      <c r="N8" s="11" t="s">
        <v>105</v>
      </c>
      <c r="O8" s="11" t="s">
        <v>105</v>
      </c>
      <c r="P8" s="11" t="s">
        <v>105</v>
      </c>
      <c r="Q8" s="11" t="s">
        <v>105</v>
      </c>
      <c r="R8" s="11" t="s">
        <v>105</v>
      </c>
      <c r="S8" s="11" t="s">
        <v>105</v>
      </c>
      <c r="T8" s="11" t="s">
        <v>105</v>
      </c>
      <c r="U8" s="11" t="s">
        <v>105</v>
      </c>
      <c r="V8" s="9"/>
      <c r="W8" s="9"/>
      <c r="X8" s="9"/>
      <c r="Y8" s="1"/>
    </row>
    <row r="9" spans="1:25" ht="15.6">
      <c r="A9" s="11" t="s">
        <v>105</v>
      </c>
      <c r="B9" s="11" t="s">
        <v>105</v>
      </c>
      <c r="C9" s="14"/>
      <c r="D9" s="14" t="s">
        <v>105</v>
      </c>
      <c r="E9" s="14" t="s">
        <v>105</v>
      </c>
      <c r="F9" s="11" t="s">
        <v>105</v>
      </c>
      <c r="G9" s="11" t="s">
        <v>105</v>
      </c>
      <c r="H9" s="11" t="s">
        <v>105</v>
      </c>
      <c r="I9" s="11" t="s">
        <v>105</v>
      </c>
      <c r="J9" s="11" t="s">
        <v>105</v>
      </c>
      <c r="K9" s="11" t="s">
        <v>105</v>
      </c>
      <c r="L9" s="11" t="s">
        <v>105</v>
      </c>
      <c r="M9" s="11" t="s">
        <v>105</v>
      </c>
      <c r="N9" s="11" t="s">
        <v>105</v>
      </c>
      <c r="O9" s="11" t="s">
        <v>105</v>
      </c>
      <c r="P9" s="11" t="s">
        <v>105</v>
      </c>
      <c r="Q9" s="11" t="s">
        <v>105</v>
      </c>
      <c r="R9" s="11" t="s">
        <v>105</v>
      </c>
      <c r="S9" s="11" t="s">
        <v>105</v>
      </c>
      <c r="T9" s="11" t="s">
        <v>105</v>
      </c>
      <c r="U9" s="11" t="s">
        <v>105</v>
      </c>
      <c r="V9" s="9"/>
      <c r="W9" s="9"/>
      <c r="X9" s="9"/>
      <c r="Y9" s="1"/>
    </row>
    <row r="10" spans="1:25" ht="18" thickBot="1">
      <c r="A10" s="7" t="s">
        <v>392</v>
      </c>
      <c r="B10" s="7"/>
      <c r="C10" s="68"/>
      <c r="D10" s="13" t="s">
        <v>105</v>
      </c>
      <c r="E10" s="13" t="s">
        <v>105</v>
      </c>
      <c r="F10" s="8" t="s">
        <v>105</v>
      </c>
      <c r="G10" s="8" t="s">
        <v>105</v>
      </c>
      <c r="H10" s="8" t="s">
        <v>105</v>
      </c>
      <c r="I10" s="26" t="s">
        <v>105</v>
      </c>
      <c r="J10" s="26" t="s">
        <v>105</v>
      </c>
      <c r="K10" s="26" t="s">
        <v>105</v>
      </c>
      <c r="L10" s="11" t="s">
        <v>105</v>
      </c>
      <c r="M10" s="26" t="s">
        <v>105</v>
      </c>
      <c r="N10" s="26" t="s">
        <v>105</v>
      </c>
      <c r="O10" s="26" t="s">
        <v>105</v>
      </c>
      <c r="P10" s="26" t="s">
        <v>105</v>
      </c>
      <c r="Q10" s="26" t="s">
        <v>105</v>
      </c>
      <c r="R10" s="26" t="s">
        <v>105</v>
      </c>
      <c r="S10" s="26" t="s">
        <v>105</v>
      </c>
      <c r="T10" s="26" t="s">
        <v>105</v>
      </c>
      <c r="U10" s="26" t="s">
        <v>105</v>
      </c>
      <c r="V10" s="28"/>
      <c r="W10" s="28"/>
      <c r="X10" s="28"/>
      <c r="Y10" s="1"/>
    </row>
    <row r="11" spans="1:25" ht="15.6">
      <c r="A11" s="188" t="s">
        <v>239</v>
      </c>
      <c r="B11" s="189" t="s">
        <v>293</v>
      </c>
      <c r="C11" s="170" t="s">
        <v>294</v>
      </c>
      <c r="D11" s="171" t="s">
        <v>381</v>
      </c>
      <c r="E11" s="172" t="s">
        <v>350</v>
      </c>
      <c r="F11" s="190" t="s">
        <v>382</v>
      </c>
      <c r="G11" s="190" t="s">
        <v>352</v>
      </c>
      <c r="H11" s="191" t="s">
        <v>298</v>
      </c>
      <c r="I11" s="11" t="s">
        <v>105</v>
      </c>
      <c r="J11" s="11" t="s">
        <v>105</v>
      </c>
      <c r="K11" s="11" t="s">
        <v>105</v>
      </c>
      <c r="L11" s="11" t="s">
        <v>105</v>
      </c>
      <c r="M11" s="11" t="s">
        <v>105</v>
      </c>
      <c r="N11" s="11" t="s">
        <v>105</v>
      </c>
      <c r="O11" s="11" t="s">
        <v>105</v>
      </c>
      <c r="P11" s="11" t="s">
        <v>105</v>
      </c>
      <c r="Q11" s="11" t="s">
        <v>105</v>
      </c>
      <c r="R11" s="11" t="s">
        <v>105</v>
      </c>
      <c r="S11" s="11" t="s">
        <v>105</v>
      </c>
      <c r="T11" s="11" t="s">
        <v>105</v>
      </c>
      <c r="U11" s="11" t="s">
        <v>105</v>
      </c>
      <c r="V11" s="9"/>
      <c r="W11" s="9"/>
      <c r="X11" s="9"/>
      <c r="Y11" s="1"/>
    </row>
    <row r="12" spans="1:25" ht="18.75" customHeight="1">
      <c r="A12" s="818" t="s">
        <v>393</v>
      </c>
      <c r="B12" s="185" t="s">
        <v>107</v>
      </c>
      <c r="C12" s="186" t="s">
        <v>384</v>
      </c>
      <c r="D12" s="87">
        <f>'Dades esdeveniment'!E86</f>
        <v>0</v>
      </c>
      <c r="E12" s="88">
        <f>D12*F12/$K$1</f>
        <v>0</v>
      </c>
      <c r="F12" s="290">
        <v>0.74448999999999999</v>
      </c>
      <c r="G12" s="289" t="s">
        <v>387</v>
      </c>
      <c r="H12" s="187" t="s">
        <v>394</v>
      </c>
      <c r="I12" s="11"/>
      <c r="J12" s="11"/>
      <c r="K12" s="11" t="s">
        <v>105</v>
      </c>
      <c r="L12" s="11" t="s">
        <v>105</v>
      </c>
      <c r="M12" s="11"/>
      <c r="N12" s="11"/>
      <c r="O12" s="11"/>
      <c r="P12" s="11"/>
      <c r="Q12" s="11"/>
      <c r="R12" s="11"/>
      <c r="S12" s="11"/>
      <c r="T12" s="11"/>
      <c r="U12" s="11"/>
      <c r="V12" s="9"/>
      <c r="W12" s="9"/>
      <c r="X12" s="9"/>
      <c r="Y12" s="1"/>
    </row>
    <row r="13" spans="1:25" ht="21.75" customHeight="1">
      <c r="A13" s="819"/>
      <c r="B13" s="176" t="s">
        <v>108</v>
      </c>
      <c r="C13" s="177" t="s">
        <v>384</v>
      </c>
      <c r="D13" s="87">
        <f>'Dades esdeveniment'!E87</f>
        <v>0</v>
      </c>
      <c r="E13" s="88">
        <f>D13*F13/$K$1</f>
        <v>0</v>
      </c>
      <c r="F13" s="288">
        <v>0.12009</v>
      </c>
      <c r="G13" s="289" t="s">
        <v>387</v>
      </c>
      <c r="H13" s="187" t="s">
        <v>394</v>
      </c>
      <c r="I13" s="11" t="s">
        <v>105</v>
      </c>
      <c r="J13" s="11" t="s">
        <v>105</v>
      </c>
      <c r="K13" s="11" t="s">
        <v>105</v>
      </c>
      <c r="L13" s="11" t="s">
        <v>105</v>
      </c>
      <c r="M13" s="11" t="s">
        <v>105</v>
      </c>
      <c r="N13" s="11" t="s">
        <v>105</v>
      </c>
      <c r="O13" s="11" t="s">
        <v>105</v>
      </c>
      <c r="P13" s="11" t="s">
        <v>105</v>
      </c>
      <c r="Q13" s="11" t="s">
        <v>105</v>
      </c>
      <c r="R13" s="11" t="s">
        <v>105</v>
      </c>
      <c r="S13" s="11" t="s">
        <v>105</v>
      </c>
      <c r="T13" s="11" t="s">
        <v>105</v>
      </c>
      <c r="U13" s="11" t="s">
        <v>105</v>
      </c>
      <c r="V13" s="9"/>
      <c r="W13" s="9"/>
      <c r="X13" s="9"/>
      <c r="Y13" s="1"/>
    </row>
    <row r="14" spans="1:25" ht="22.5" customHeight="1">
      <c r="A14" s="819"/>
      <c r="B14" s="185" t="s">
        <v>109</v>
      </c>
      <c r="C14" s="177" t="s">
        <v>384</v>
      </c>
      <c r="D14" s="87">
        <f>'Dades esdeveniment'!E88</f>
        <v>0</v>
      </c>
      <c r="E14" s="88">
        <f>D14*F14/$K$1</f>
        <v>0</v>
      </c>
      <c r="F14" s="290">
        <v>5.6410000000000002E-2</v>
      </c>
      <c r="G14" s="289" t="s">
        <v>387</v>
      </c>
      <c r="H14" s="187" t="s">
        <v>394</v>
      </c>
      <c r="I14" s="11" t="s">
        <v>105</v>
      </c>
      <c r="J14" s="11" t="s">
        <v>105</v>
      </c>
      <c r="K14" s="11" t="s">
        <v>105</v>
      </c>
      <c r="L14" s="11" t="s">
        <v>105</v>
      </c>
      <c r="M14" s="11" t="s">
        <v>105</v>
      </c>
      <c r="N14" s="11" t="s">
        <v>105</v>
      </c>
      <c r="O14" s="11" t="s">
        <v>105</v>
      </c>
      <c r="P14" s="11" t="s">
        <v>105</v>
      </c>
      <c r="Q14" s="11" t="s">
        <v>105</v>
      </c>
      <c r="R14" s="11" t="s">
        <v>105</v>
      </c>
      <c r="S14" s="11" t="s">
        <v>105</v>
      </c>
      <c r="T14" s="11" t="s">
        <v>105</v>
      </c>
      <c r="U14" s="11" t="s">
        <v>105</v>
      </c>
      <c r="V14" s="9"/>
      <c r="W14" s="9"/>
      <c r="X14" s="9"/>
      <c r="Y14" s="1"/>
    </row>
    <row r="15" spans="1:25" ht="20.399999999999999" customHeight="1">
      <c r="A15" s="819"/>
      <c r="B15" s="185" t="s">
        <v>110</v>
      </c>
      <c r="C15" s="177" t="s">
        <v>384</v>
      </c>
      <c r="D15" s="87">
        <f>'Dades esdeveniment'!E89</f>
        <v>0</v>
      </c>
      <c r="E15" s="88">
        <f>D15*F15/$K$1</f>
        <v>0</v>
      </c>
      <c r="F15" s="290">
        <v>3.0499999999999999E-2</v>
      </c>
      <c r="G15" s="289" t="s">
        <v>387</v>
      </c>
      <c r="H15" s="187" t="s">
        <v>394</v>
      </c>
      <c r="I15" s="11" t="s">
        <v>105</v>
      </c>
      <c r="J15" s="11" t="s">
        <v>105</v>
      </c>
      <c r="K15" s="11" t="s">
        <v>105</v>
      </c>
      <c r="L15" s="11" t="s">
        <v>105</v>
      </c>
      <c r="M15" s="11" t="s">
        <v>105</v>
      </c>
      <c r="N15" s="11" t="s">
        <v>105</v>
      </c>
      <c r="O15" s="11" t="s">
        <v>105</v>
      </c>
      <c r="P15" s="11" t="s">
        <v>105</v>
      </c>
      <c r="Q15" s="11" t="s">
        <v>105</v>
      </c>
      <c r="R15" s="11" t="s">
        <v>105</v>
      </c>
      <c r="S15" s="11" t="s">
        <v>105</v>
      </c>
      <c r="T15" s="11" t="s">
        <v>105</v>
      </c>
      <c r="U15" s="11" t="s">
        <v>105</v>
      </c>
      <c r="V15" s="9"/>
      <c r="W15" s="9"/>
      <c r="X15" s="9"/>
      <c r="Y15" s="1"/>
    </row>
    <row r="16" spans="1:25" ht="21" customHeight="1" thickBot="1">
      <c r="A16" s="820"/>
      <c r="B16" s="179" t="s">
        <v>111</v>
      </c>
      <c r="C16" s="180" t="s">
        <v>384</v>
      </c>
      <c r="D16" s="182">
        <f>'Dades esdeveniment'!E90</f>
        <v>0</v>
      </c>
      <c r="E16" s="183">
        <f>D16*F16/$K$1</f>
        <v>0</v>
      </c>
      <c r="F16" s="291">
        <v>0.36073</v>
      </c>
      <c r="G16" s="292" t="s">
        <v>387</v>
      </c>
      <c r="H16" s="181" t="s">
        <v>394</v>
      </c>
      <c r="I16" s="11" t="s">
        <v>105</v>
      </c>
      <c r="J16" s="11" t="s">
        <v>105</v>
      </c>
      <c r="K16" s="11" t="s">
        <v>105</v>
      </c>
      <c r="L16" s="11" t="s">
        <v>105</v>
      </c>
      <c r="M16" s="11" t="s">
        <v>105</v>
      </c>
      <c r="N16" s="11" t="s">
        <v>105</v>
      </c>
      <c r="O16" s="11" t="s">
        <v>105</v>
      </c>
      <c r="P16" s="11" t="s">
        <v>105</v>
      </c>
      <c r="Q16" s="11" t="s">
        <v>105</v>
      </c>
      <c r="R16" s="11" t="s">
        <v>105</v>
      </c>
      <c r="S16" s="11" t="s">
        <v>105</v>
      </c>
      <c r="T16" s="11" t="s">
        <v>105</v>
      </c>
      <c r="U16" s="11" t="s">
        <v>105</v>
      </c>
      <c r="V16" s="9"/>
      <c r="W16" s="9"/>
      <c r="X16" s="9"/>
      <c r="Y16" s="1"/>
    </row>
    <row r="17" spans="1:25" ht="16.2" thickBot="1">
      <c r="A17" s="11" t="s">
        <v>105</v>
      </c>
      <c r="B17" s="11"/>
      <c r="C17" s="14"/>
      <c r="D17" s="14" t="s">
        <v>105</v>
      </c>
      <c r="E17" s="14" t="s">
        <v>105</v>
      </c>
      <c r="F17" s="11" t="s">
        <v>105</v>
      </c>
      <c r="G17" s="39" t="s">
        <v>105</v>
      </c>
      <c r="H17" s="11" t="s">
        <v>105</v>
      </c>
      <c r="I17" s="11" t="s">
        <v>105</v>
      </c>
      <c r="J17" s="11" t="s">
        <v>105</v>
      </c>
      <c r="K17" s="11" t="s">
        <v>105</v>
      </c>
      <c r="L17" s="11" t="s">
        <v>105</v>
      </c>
      <c r="M17" s="11" t="s">
        <v>105</v>
      </c>
      <c r="N17" s="11" t="s">
        <v>105</v>
      </c>
      <c r="O17" s="11" t="s">
        <v>105</v>
      </c>
      <c r="P17" s="11" t="s">
        <v>105</v>
      </c>
      <c r="Q17" s="11" t="s">
        <v>105</v>
      </c>
      <c r="R17" s="11" t="s">
        <v>105</v>
      </c>
      <c r="S17" s="11" t="s">
        <v>105</v>
      </c>
      <c r="T17" s="11" t="s">
        <v>105</v>
      </c>
      <c r="U17" s="11" t="s">
        <v>105</v>
      </c>
      <c r="V17" s="11" t="s">
        <v>105</v>
      </c>
      <c r="W17" s="11" t="s">
        <v>105</v>
      </c>
      <c r="X17" s="11" t="s">
        <v>105</v>
      </c>
      <c r="Y17" s="1"/>
    </row>
    <row r="18" spans="1:25" ht="34.200000000000003" thickBot="1">
      <c r="A18" s="11" t="s">
        <v>105</v>
      </c>
      <c r="B18" s="11" t="s">
        <v>105</v>
      </c>
      <c r="C18" s="14"/>
      <c r="D18" s="64" t="s">
        <v>395</v>
      </c>
      <c r="E18" s="77">
        <f>SUM(E12:E16)</f>
        <v>0</v>
      </c>
      <c r="F18" s="11" t="s">
        <v>105</v>
      </c>
      <c r="G18" s="11" t="s">
        <v>105</v>
      </c>
      <c r="H18" s="11" t="s">
        <v>105</v>
      </c>
      <c r="I18" s="11" t="s">
        <v>105</v>
      </c>
      <c r="J18" s="11" t="s">
        <v>105</v>
      </c>
      <c r="K18" s="11" t="s">
        <v>105</v>
      </c>
      <c r="L18" s="11" t="s">
        <v>105</v>
      </c>
      <c r="M18" s="11" t="s">
        <v>105</v>
      </c>
      <c r="N18" s="11" t="s">
        <v>105</v>
      </c>
      <c r="O18" s="11" t="s">
        <v>105</v>
      </c>
      <c r="P18" s="11" t="s">
        <v>105</v>
      </c>
      <c r="Q18" s="11" t="s">
        <v>105</v>
      </c>
      <c r="R18" s="11" t="s">
        <v>105</v>
      </c>
      <c r="S18" s="11" t="s">
        <v>105</v>
      </c>
      <c r="T18" s="11" t="s">
        <v>105</v>
      </c>
      <c r="U18" s="11" t="s">
        <v>105</v>
      </c>
      <c r="V18" s="11" t="s">
        <v>105</v>
      </c>
      <c r="W18" s="11" t="s">
        <v>105</v>
      </c>
      <c r="X18" s="11" t="s">
        <v>105</v>
      </c>
      <c r="Y18" s="1"/>
    </row>
    <row r="19" spans="1:25" ht="15.6">
      <c r="A19" s="11" t="s">
        <v>105</v>
      </c>
      <c r="B19" s="11" t="s">
        <v>105</v>
      </c>
      <c r="C19" s="14"/>
      <c r="D19" s="14" t="s">
        <v>105</v>
      </c>
      <c r="E19" s="14" t="s">
        <v>105</v>
      </c>
      <c r="F19" s="11" t="s">
        <v>105</v>
      </c>
      <c r="G19" s="11" t="s">
        <v>105</v>
      </c>
      <c r="H19" s="11" t="s">
        <v>105</v>
      </c>
      <c r="I19" s="11" t="s">
        <v>105</v>
      </c>
      <c r="J19" s="11" t="s">
        <v>105</v>
      </c>
      <c r="K19" s="11" t="s">
        <v>105</v>
      </c>
      <c r="L19" s="11" t="s">
        <v>105</v>
      </c>
      <c r="M19" s="11" t="s">
        <v>105</v>
      </c>
      <c r="N19" s="11" t="s">
        <v>105</v>
      </c>
      <c r="O19" s="11" t="s">
        <v>105</v>
      </c>
      <c r="P19" s="11" t="s">
        <v>105</v>
      </c>
      <c r="Q19" s="11" t="s">
        <v>105</v>
      </c>
      <c r="R19" s="11" t="s">
        <v>105</v>
      </c>
      <c r="S19" s="11" t="s">
        <v>105</v>
      </c>
      <c r="T19" s="11" t="s">
        <v>105</v>
      </c>
      <c r="U19" s="11" t="s">
        <v>105</v>
      </c>
      <c r="V19" s="11" t="s">
        <v>105</v>
      </c>
      <c r="W19" s="11" t="s">
        <v>105</v>
      </c>
      <c r="X19" s="11" t="s">
        <v>105</v>
      </c>
      <c r="Y19" s="1"/>
    </row>
    <row r="20" spans="1:25" ht="18" thickBot="1">
      <c r="A20" s="7" t="s">
        <v>396</v>
      </c>
      <c r="B20" s="8" t="s">
        <v>105</v>
      </c>
      <c r="C20" s="13"/>
      <c r="D20" s="13" t="s">
        <v>105</v>
      </c>
      <c r="E20" s="13" t="s">
        <v>105</v>
      </c>
      <c r="F20" s="8" t="s">
        <v>105</v>
      </c>
      <c r="G20" s="8" t="s">
        <v>105</v>
      </c>
      <c r="H20" s="8" t="s">
        <v>105</v>
      </c>
      <c r="I20" s="26" t="s">
        <v>105</v>
      </c>
      <c r="J20" s="26" t="s">
        <v>105</v>
      </c>
      <c r="K20" s="26" t="s">
        <v>105</v>
      </c>
      <c r="L20" s="11" t="s">
        <v>105</v>
      </c>
      <c r="M20" s="26" t="s">
        <v>105</v>
      </c>
      <c r="N20" s="26" t="s">
        <v>105</v>
      </c>
      <c r="O20" s="26" t="s">
        <v>105</v>
      </c>
      <c r="P20" s="26" t="s">
        <v>105</v>
      </c>
      <c r="Q20" s="26" t="s">
        <v>105</v>
      </c>
      <c r="R20" s="26" t="s">
        <v>105</v>
      </c>
      <c r="S20" s="26" t="s">
        <v>105</v>
      </c>
      <c r="T20" s="26" t="s">
        <v>105</v>
      </c>
      <c r="U20" s="26" t="s">
        <v>105</v>
      </c>
      <c r="V20" s="28"/>
      <c r="W20" s="28"/>
      <c r="X20" s="28"/>
      <c r="Y20" s="1"/>
    </row>
    <row r="21" spans="1:25" ht="18.600000000000001" thickBot="1">
      <c r="A21" s="238" t="s">
        <v>239</v>
      </c>
      <c r="B21" s="239" t="s">
        <v>293</v>
      </c>
      <c r="C21" s="240" t="s">
        <v>294</v>
      </c>
      <c r="D21" s="55" t="s">
        <v>397</v>
      </c>
      <c r="E21" s="24" t="s">
        <v>398</v>
      </c>
      <c r="F21" s="29" t="s">
        <v>382</v>
      </c>
      <c r="G21" s="241" t="s">
        <v>352</v>
      </c>
      <c r="H21" s="242" t="s">
        <v>298</v>
      </c>
      <c r="I21" s="11" t="s">
        <v>105</v>
      </c>
      <c r="J21" s="11" t="s">
        <v>105</v>
      </c>
      <c r="K21" s="11" t="s">
        <v>105</v>
      </c>
      <c r="L21" s="11" t="s">
        <v>105</v>
      </c>
      <c r="M21" s="11" t="s">
        <v>105</v>
      </c>
      <c r="N21" s="11" t="s">
        <v>105</v>
      </c>
      <c r="O21" s="11" t="s">
        <v>105</v>
      </c>
      <c r="P21" s="11" t="s">
        <v>105</v>
      </c>
      <c r="Q21" s="11" t="s">
        <v>105</v>
      </c>
      <c r="R21" s="11" t="s">
        <v>105</v>
      </c>
      <c r="S21" s="11" t="s">
        <v>105</v>
      </c>
      <c r="T21" s="11" t="s">
        <v>105</v>
      </c>
      <c r="U21" s="11" t="s">
        <v>105</v>
      </c>
      <c r="V21" s="9"/>
      <c r="W21" s="9"/>
      <c r="X21" s="9"/>
      <c r="Y21" s="1"/>
    </row>
    <row r="22" spans="1:25" ht="16.8" thickBot="1">
      <c r="A22" s="49" t="s">
        <v>113</v>
      </c>
      <c r="B22" s="70" t="s">
        <v>399</v>
      </c>
      <c r="C22" s="247" t="s">
        <v>433</v>
      </c>
      <c r="D22" s="248">
        <f>'Dades esdeveniment'!E91/1000</f>
        <v>0</v>
      </c>
      <c r="E22" s="249">
        <f>D22*F22/$K$1</f>
        <v>0</v>
      </c>
      <c r="F22" s="50">
        <v>0.38500000000000001</v>
      </c>
      <c r="G22" s="50" t="s">
        <v>400</v>
      </c>
      <c r="H22" s="246" t="s">
        <v>401</v>
      </c>
      <c r="I22" s="11" t="s">
        <v>105</v>
      </c>
      <c r="J22" s="11" t="s">
        <v>105</v>
      </c>
      <c r="K22" s="11" t="s">
        <v>105</v>
      </c>
      <c r="L22" s="11" t="s">
        <v>105</v>
      </c>
      <c r="M22" s="11" t="s">
        <v>105</v>
      </c>
      <c r="N22" s="11" t="s">
        <v>105</v>
      </c>
      <c r="O22" s="11" t="s">
        <v>105</v>
      </c>
      <c r="P22" s="11" t="s">
        <v>105</v>
      </c>
      <c r="Q22" s="11" t="s">
        <v>105</v>
      </c>
      <c r="R22" s="11" t="s">
        <v>105</v>
      </c>
      <c r="S22" s="11" t="s">
        <v>105</v>
      </c>
      <c r="T22" s="11" t="s">
        <v>105</v>
      </c>
      <c r="U22" s="11" t="s">
        <v>105</v>
      </c>
      <c r="V22" s="9"/>
      <c r="W22" s="9"/>
      <c r="X22" s="9"/>
      <c r="Y22" s="1"/>
    </row>
    <row r="23" spans="1:25" ht="16.2" thickBot="1">
      <c r="A23" s="11" t="s">
        <v>105</v>
      </c>
      <c r="B23" s="11" t="s">
        <v>105</v>
      </c>
      <c r="C23" s="14"/>
      <c r="D23" s="14" t="s">
        <v>105</v>
      </c>
      <c r="E23" s="14" t="s">
        <v>105</v>
      </c>
      <c r="F23" s="11" t="s">
        <v>105</v>
      </c>
      <c r="G23" s="11" t="s">
        <v>105</v>
      </c>
      <c r="H23" s="11" t="s">
        <v>105</v>
      </c>
      <c r="I23" s="11" t="s">
        <v>105</v>
      </c>
      <c r="J23" s="11" t="s">
        <v>105</v>
      </c>
      <c r="K23" s="11" t="s">
        <v>105</v>
      </c>
      <c r="L23" s="11" t="s">
        <v>105</v>
      </c>
      <c r="M23" s="11" t="s">
        <v>105</v>
      </c>
      <c r="N23" s="11" t="s">
        <v>105</v>
      </c>
      <c r="O23" s="11" t="s">
        <v>105</v>
      </c>
      <c r="P23" s="11" t="s">
        <v>105</v>
      </c>
      <c r="Q23" s="11" t="s">
        <v>105</v>
      </c>
      <c r="R23" s="11" t="s">
        <v>105</v>
      </c>
      <c r="S23" s="11" t="s">
        <v>105</v>
      </c>
      <c r="T23" s="11" t="s">
        <v>105</v>
      </c>
      <c r="U23" s="11" t="s">
        <v>105</v>
      </c>
      <c r="V23" s="11" t="s">
        <v>105</v>
      </c>
      <c r="W23" s="11" t="s">
        <v>105</v>
      </c>
      <c r="X23" s="11" t="s">
        <v>105</v>
      </c>
      <c r="Y23" s="1"/>
    </row>
    <row r="24" spans="1:25" ht="34.200000000000003" thickBot="1">
      <c r="A24" s="11" t="s">
        <v>105</v>
      </c>
      <c r="B24" s="11" t="s">
        <v>105</v>
      </c>
      <c r="C24" s="14"/>
      <c r="D24" s="64" t="s">
        <v>402</v>
      </c>
      <c r="E24" s="77">
        <f>E22</f>
        <v>0</v>
      </c>
      <c r="F24" s="11" t="s">
        <v>105</v>
      </c>
      <c r="G24" s="11" t="s">
        <v>105</v>
      </c>
      <c r="H24" s="11" t="s">
        <v>105</v>
      </c>
      <c r="I24" s="11" t="s">
        <v>105</v>
      </c>
      <c r="J24" s="11" t="s">
        <v>105</v>
      </c>
      <c r="K24" s="11" t="s">
        <v>105</v>
      </c>
      <c r="L24" s="11" t="s">
        <v>105</v>
      </c>
      <c r="M24" s="11" t="s">
        <v>105</v>
      </c>
      <c r="N24" s="11" t="s">
        <v>105</v>
      </c>
      <c r="O24" s="11" t="s">
        <v>105</v>
      </c>
      <c r="P24" s="11" t="s">
        <v>105</v>
      </c>
      <c r="Q24" s="11" t="s">
        <v>105</v>
      </c>
      <c r="R24" s="11" t="s">
        <v>105</v>
      </c>
      <c r="S24" s="11" t="s">
        <v>105</v>
      </c>
      <c r="T24" s="11" t="s">
        <v>105</v>
      </c>
      <c r="U24" s="11" t="s">
        <v>105</v>
      </c>
      <c r="V24" s="11" t="s">
        <v>105</v>
      </c>
      <c r="W24" s="11" t="s">
        <v>105</v>
      </c>
      <c r="X24" s="11" t="s">
        <v>105</v>
      </c>
      <c r="Y24" s="1"/>
    </row>
    <row r="25" spans="1:25" ht="15.6">
      <c r="A25" s="11" t="s">
        <v>105</v>
      </c>
      <c r="B25" s="11" t="s">
        <v>105</v>
      </c>
      <c r="C25" s="14"/>
      <c r="D25" s="14" t="s">
        <v>105</v>
      </c>
      <c r="E25" s="14" t="s">
        <v>105</v>
      </c>
      <c r="F25" s="11" t="s">
        <v>105</v>
      </c>
      <c r="G25" s="11" t="s">
        <v>105</v>
      </c>
      <c r="H25" s="11" t="s">
        <v>105</v>
      </c>
      <c r="I25" s="11" t="s">
        <v>105</v>
      </c>
      <c r="J25" s="11" t="s">
        <v>105</v>
      </c>
      <c r="K25" s="11" t="s">
        <v>105</v>
      </c>
      <c r="L25" s="11" t="s">
        <v>105</v>
      </c>
      <c r="M25" s="11" t="s">
        <v>105</v>
      </c>
      <c r="N25" s="11" t="s">
        <v>105</v>
      </c>
      <c r="O25" s="11" t="s">
        <v>105</v>
      </c>
      <c r="P25" s="11" t="s">
        <v>105</v>
      </c>
      <c r="Q25" s="11" t="s">
        <v>105</v>
      </c>
      <c r="R25" s="11" t="s">
        <v>105</v>
      </c>
      <c r="S25" s="11" t="s">
        <v>105</v>
      </c>
      <c r="T25" s="11" t="s">
        <v>105</v>
      </c>
      <c r="U25" s="11" t="s">
        <v>105</v>
      </c>
      <c r="V25" s="11" t="s">
        <v>105</v>
      </c>
      <c r="W25" s="11" t="s">
        <v>105</v>
      </c>
      <c r="X25" s="11" t="s">
        <v>105</v>
      </c>
      <c r="Y25" s="1"/>
    </row>
    <row r="26" spans="1:25" ht="15.6">
      <c r="A26" s="11" t="s">
        <v>105</v>
      </c>
      <c r="B26" s="11" t="s">
        <v>105</v>
      </c>
      <c r="C26" s="14"/>
      <c r="D26" s="14" t="s">
        <v>105</v>
      </c>
      <c r="E26" s="14" t="s">
        <v>105</v>
      </c>
      <c r="F26" s="11" t="s">
        <v>105</v>
      </c>
      <c r="G26" s="11" t="s">
        <v>105</v>
      </c>
      <c r="H26" s="11" t="s">
        <v>105</v>
      </c>
      <c r="I26" s="11" t="s">
        <v>105</v>
      </c>
      <c r="J26" s="11" t="s">
        <v>105</v>
      </c>
      <c r="K26" s="11" t="s">
        <v>105</v>
      </c>
      <c r="L26" s="11" t="s">
        <v>105</v>
      </c>
      <c r="M26" s="11" t="s">
        <v>105</v>
      </c>
      <c r="N26" s="11" t="s">
        <v>105</v>
      </c>
      <c r="O26" s="11" t="s">
        <v>105</v>
      </c>
      <c r="P26" s="11" t="s">
        <v>105</v>
      </c>
      <c r="Q26" s="11" t="s">
        <v>105</v>
      </c>
      <c r="R26" s="11" t="s">
        <v>105</v>
      </c>
      <c r="S26" s="11" t="s">
        <v>105</v>
      </c>
      <c r="T26" s="11" t="s">
        <v>105</v>
      </c>
      <c r="U26" s="11" t="s">
        <v>105</v>
      </c>
      <c r="V26" s="11" t="s">
        <v>105</v>
      </c>
      <c r="W26" s="11" t="s">
        <v>105</v>
      </c>
      <c r="X26" s="11" t="s">
        <v>105</v>
      </c>
      <c r="Y26" s="1"/>
    </row>
    <row r="27" spans="1:25" ht="15.6">
      <c r="A27" s="11" t="s">
        <v>105</v>
      </c>
      <c r="B27" s="11" t="s">
        <v>105</v>
      </c>
      <c r="C27" s="14"/>
      <c r="D27" s="14" t="s">
        <v>105</v>
      </c>
      <c r="E27" s="14" t="s">
        <v>105</v>
      </c>
      <c r="F27" s="11" t="s">
        <v>105</v>
      </c>
      <c r="G27" s="11" t="s">
        <v>105</v>
      </c>
      <c r="H27" s="11" t="s">
        <v>105</v>
      </c>
      <c r="I27" s="11" t="s">
        <v>105</v>
      </c>
      <c r="J27" s="11" t="s">
        <v>105</v>
      </c>
      <c r="K27" s="11" t="s">
        <v>105</v>
      </c>
      <c r="L27" s="11" t="s">
        <v>105</v>
      </c>
      <c r="M27" s="11" t="s">
        <v>105</v>
      </c>
      <c r="N27" s="11" t="s">
        <v>105</v>
      </c>
      <c r="O27" s="11" t="s">
        <v>105</v>
      </c>
      <c r="P27" s="11" t="s">
        <v>105</v>
      </c>
      <c r="Q27" s="11" t="s">
        <v>105</v>
      </c>
      <c r="R27" s="11" t="s">
        <v>105</v>
      </c>
      <c r="S27" s="11" t="s">
        <v>105</v>
      </c>
      <c r="T27" s="11" t="s">
        <v>105</v>
      </c>
      <c r="U27" s="11" t="s">
        <v>105</v>
      </c>
      <c r="V27" s="11" t="s">
        <v>105</v>
      </c>
      <c r="W27" s="11" t="s">
        <v>105</v>
      </c>
      <c r="X27" s="11" t="s">
        <v>105</v>
      </c>
      <c r="Y27" s="1"/>
    </row>
    <row r="28" spans="1:25" ht="15.6">
      <c r="A28" s="11" t="s">
        <v>105</v>
      </c>
      <c r="B28" s="11" t="s">
        <v>105</v>
      </c>
      <c r="C28" s="14"/>
      <c r="D28" s="14" t="s">
        <v>105</v>
      </c>
      <c r="E28" s="14" t="s">
        <v>105</v>
      </c>
      <c r="F28" s="11" t="s">
        <v>105</v>
      </c>
      <c r="G28" s="11" t="s">
        <v>105</v>
      </c>
      <c r="H28" s="11" t="s">
        <v>105</v>
      </c>
      <c r="I28" s="11" t="s">
        <v>105</v>
      </c>
      <c r="J28" s="11" t="s">
        <v>105</v>
      </c>
      <c r="K28" s="11" t="s">
        <v>105</v>
      </c>
      <c r="L28" s="11" t="s">
        <v>105</v>
      </c>
      <c r="M28" s="11" t="s">
        <v>105</v>
      </c>
      <c r="N28" s="11" t="s">
        <v>105</v>
      </c>
      <c r="O28" s="11" t="s">
        <v>105</v>
      </c>
      <c r="P28" s="11" t="s">
        <v>105</v>
      </c>
      <c r="Q28" s="11" t="s">
        <v>105</v>
      </c>
      <c r="R28" s="11" t="s">
        <v>105</v>
      </c>
      <c r="S28" s="11" t="s">
        <v>105</v>
      </c>
      <c r="T28" s="11" t="s">
        <v>105</v>
      </c>
      <c r="U28" s="11" t="s">
        <v>105</v>
      </c>
      <c r="V28" s="11" t="s">
        <v>105</v>
      </c>
      <c r="W28" s="11" t="s">
        <v>105</v>
      </c>
      <c r="X28" s="11" t="s">
        <v>105</v>
      </c>
      <c r="Y28" s="1"/>
    </row>
    <row r="29" spans="1:25" ht="15.6">
      <c r="A29" s="11" t="s">
        <v>105</v>
      </c>
      <c r="B29" s="11" t="s">
        <v>105</v>
      </c>
      <c r="C29" s="14"/>
      <c r="D29" s="14" t="s">
        <v>105</v>
      </c>
      <c r="E29" s="14" t="s">
        <v>105</v>
      </c>
      <c r="F29" s="11" t="s">
        <v>105</v>
      </c>
      <c r="G29" s="11" t="s">
        <v>105</v>
      </c>
      <c r="H29" s="11" t="s">
        <v>105</v>
      </c>
      <c r="I29" s="11" t="s">
        <v>105</v>
      </c>
      <c r="J29" s="11" t="s">
        <v>105</v>
      </c>
      <c r="K29" s="11" t="s">
        <v>105</v>
      </c>
      <c r="L29" s="11" t="s">
        <v>105</v>
      </c>
      <c r="M29" s="11" t="s">
        <v>105</v>
      </c>
      <c r="N29" s="11" t="s">
        <v>105</v>
      </c>
      <c r="O29" s="11" t="s">
        <v>105</v>
      </c>
      <c r="P29" s="11" t="s">
        <v>105</v>
      </c>
      <c r="Q29" s="11" t="s">
        <v>105</v>
      </c>
      <c r="R29" s="11" t="s">
        <v>105</v>
      </c>
      <c r="S29" s="11" t="s">
        <v>105</v>
      </c>
      <c r="T29" s="11" t="s">
        <v>105</v>
      </c>
      <c r="U29" s="11" t="s">
        <v>105</v>
      </c>
      <c r="V29" s="11" t="s">
        <v>105</v>
      </c>
      <c r="W29" s="11" t="s">
        <v>105</v>
      </c>
      <c r="X29" s="11" t="s">
        <v>105</v>
      </c>
      <c r="Y29" s="1"/>
    </row>
    <row r="30" spans="1:25" ht="15.6">
      <c r="A30" s="11" t="s">
        <v>105</v>
      </c>
      <c r="B30" s="11" t="s">
        <v>105</v>
      </c>
      <c r="C30" s="14"/>
      <c r="D30" s="14" t="s">
        <v>105</v>
      </c>
      <c r="E30" s="14" t="s">
        <v>105</v>
      </c>
      <c r="F30" s="11" t="s">
        <v>105</v>
      </c>
      <c r="G30" s="11" t="s">
        <v>105</v>
      </c>
      <c r="H30" s="11" t="s">
        <v>105</v>
      </c>
      <c r="I30" s="11" t="s">
        <v>105</v>
      </c>
      <c r="J30" s="11" t="s">
        <v>105</v>
      </c>
      <c r="K30" s="11" t="s">
        <v>105</v>
      </c>
      <c r="L30" s="11" t="s">
        <v>105</v>
      </c>
      <c r="M30" s="11" t="s">
        <v>105</v>
      </c>
      <c r="N30" s="11" t="s">
        <v>105</v>
      </c>
      <c r="O30" s="11" t="s">
        <v>105</v>
      </c>
      <c r="P30" s="11" t="s">
        <v>105</v>
      </c>
      <c r="Q30" s="11" t="s">
        <v>105</v>
      </c>
      <c r="R30" s="11" t="s">
        <v>105</v>
      </c>
      <c r="S30" s="11" t="s">
        <v>105</v>
      </c>
      <c r="T30" s="11" t="s">
        <v>105</v>
      </c>
      <c r="U30" s="11" t="s">
        <v>105</v>
      </c>
      <c r="V30" s="11" t="s">
        <v>105</v>
      </c>
      <c r="W30" s="11" t="s">
        <v>105</v>
      </c>
      <c r="X30" s="11" t="s">
        <v>105</v>
      </c>
      <c r="Y30" s="1"/>
    </row>
    <row r="31" spans="1:25" ht="15.6">
      <c r="A31" s="11" t="s">
        <v>105</v>
      </c>
      <c r="B31" s="11" t="s">
        <v>105</v>
      </c>
      <c r="C31" s="14"/>
      <c r="D31" s="14" t="s">
        <v>105</v>
      </c>
      <c r="E31" s="14" t="s">
        <v>105</v>
      </c>
      <c r="F31" s="11" t="s">
        <v>105</v>
      </c>
      <c r="G31" s="11" t="s">
        <v>105</v>
      </c>
      <c r="H31" s="11" t="s">
        <v>105</v>
      </c>
      <c r="I31" s="11" t="s">
        <v>105</v>
      </c>
      <c r="J31" s="11" t="s">
        <v>105</v>
      </c>
      <c r="K31" s="11" t="s">
        <v>105</v>
      </c>
      <c r="L31" s="11" t="s">
        <v>105</v>
      </c>
      <c r="M31" s="11" t="s">
        <v>105</v>
      </c>
      <c r="N31" s="11" t="s">
        <v>105</v>
      </c>
      <c r="O31" s="11" t="s">
        <v>105</v>
      </c>
      <c r="P31" s="11" t="s">
        <v>105</v>
      </c>
      <c r="Q31" s="11" t="s">
        <v>105</v>
      </c>
      <c r="R31" s="11" t="s">
        <v>105</v>
      </c>
      <c r="S31" s="11" t="s">
        <v>105</v>
      </c>
      <c r="T31" s="11" t="s">
        <v>105</v>
      </c>
      <c r="U31" s="11" t="s">
        <v>105</v>
      </c>
      <c r="V31" s="11" t="s">
        <v>105</v>
      </c>
      <c r="W31" s="11" t="s">
        <v>105</v>
      </c>
      <c r="X31" s="11" t="s">
        <v>105</v>
      </c>
      <c r="Y31" s="1"/>
    </row>
    <row r="32" spans="1:25" ht="15.6">
      <c r="A32" s="11" t="s">
        <v>105</v>
      </c>
      <c r="B32" s="11" t="s">
        <v>105</v>
      </c>
      <c r="C32" s="14"/>
      <c r="D32" s="14" t="s">
        <v>105</v>
      </c>
      <c r="E32" s="14" t="s">
        <v>105</v>
      </c>
      <c r="F32" s="11" t="s">
        <v>105</v>
      </c>
      <c r="G32" s="11" t="s">
        <v>105</v>
      </c>
      <c r="H32" s="11" t="s">
        <v>105</v>
      </c>
      <c r="I32" s="11" t="s">
        <v>105</v>
      </c>
      <c r="J32" s="11" t="s">
        <v>105</v>
      </c>
      <c r="K32" s="11" t="s">
        <v>105</v>
      </c>
      <c r="L32" s="11" t="s">
        <v>105</v>
      </c>
      <c r="M32" s="11" t="s">
        <v>105</v>
      </c>
      <c r="N32" s="11" t="s">
        <v>105</v>
      </c>
      <c r="O32" s="11" t="s">
        <v>105</v>
      </c>
      <c r="P32" s="11" t="s">
        <v>105</v>
      </c>
      <c r="Q32" s="11" t="s">
        <v>105</v>
      </c>
      <c r="R32" s="11" t="s">
        <v>105</v>
      </c>
      <c r="S32" s="11" t="s">
        <v>105</v>
      </c>
      <c r="T32" s="11" t="s">
        <v>105</v>
      </c>
      <c r="U32" s="11" t="s">
        <v>105</v>
      </c>
      <c r="V32" s="11" t="s">
        <v>105</v>
      </c>
      <c r="W32" s="11" t="s">
        <v>105</v>
      </c>
      <c r="X32" s="11" t="s">
        <v>105</v>
      </c>
      <c r="Y32" s="1"/>
    </row>
    <row r="33" spans="1:25" ht="15.6">
      <c r="A33" s="11" t="s">
        <v>105</v>
      </c>
      <c r="B33" s="11" t="s">
        <v>105</v>
      </c>
      <c r="C33" s="14"/>
      <c r="D33" s="14" t="s">
        <v>105</v>
      </c>
      <c r="E33" s="14" t="s">
        <v>105</v>
      </c>
      <c r="F33" s="11" t="s">
        <v>105</v>
      </c>
      <c r="G33" s="11" t="s">
        <v>105</v>
      </c>
      <c r="H33" s="11" t="s">
        <v>105</v>
      </c>
      <c r="I33" s="11" t="s">
        <v>105</v>
      </c>
      <c r="J33" s="11" t="s">
        <v>105</v>
      </c>
      <c r="K33" s="11" t="s">
        <v>105</v>
      </c>
      <c r="L33" s="11" t="s">
        <v>105</v>
      </c>
      <c r="M33" s="11" t="s">
        <v>105</v>
      </c>
      <c r="N33" s="11" t="s">
        <v>105</v>
      </c>
      <c r="O33" s="11" t="s">
        <v>105</v>
      </c>
      <c r="P33" s="11" t="s">
        <v>105</v>
      </c>
      <c r="Q33" s="11" t="s">
        <v>105</v>
      </c>
      <c r="R33" s="11" t="s">
        <v>105</v>
      </c>
      <c r="S33" s="11" t="s">
        <v>105</v>
      </c>
      <c r="T33" s="11" t="s">
        <v>105</v>
      </c>
      <c r="U33" s="11" t="s">
        <v>105</v>
      </c>
      <c r="V33" s="11" t="s">
        <v>105</v>
      </c>
      <c r="W33" s="11" t="s">
        <v>105</v>
      </c>
      <c r="X33" s="11" t="s">
        <v>105</v>
      </c>
      <c r="Y33" s="1"/>
    </row>
    <row r="34" spans="1:25" ht="15.6">
      <c r="A34" s="11" t="s">
        <v>105</v>
      </c>
      <c r="B34" s="11" t="s">
        <v>105</v>
      </c>
      <c r="C34" s="14"/>
      <c r="D34" s="14" t="s">
        <v>105</v>
      </c>
      <c r="E34" s="14" t="s">
        <v>105</v>
      </c>
      <c r="F34" s="11" t="s">
        <v>105</v>
      </c>
      <c r="G34" s="11" t="s">
        <v>105</v>
      </c>
      <c r="H34" s="11" t="s">
        <v>105</v>
      </c>
      <c r="I34" s="11" t="s">
        <v>105</v>
      </c>
      <c r="J34" s="11" t="s">
        <v>105</v>
      </c>
      <c r="K34" s="11" t="s">
        <v>105</v>
      </c>
      <c r="L34" s="11" t="s">
        <v>105</v>
      </c>
      <c r="M34" s="11" t="s">
        <v>105</v>
      </c>
      <c r="N34" s="11" t="s">
        <v>105</v>
      </c>
      <c r="O34" s="11" t="s">
        <v>105</v>
      </c>
      <c r="P34" s="11" t="s">
        <v>105</v>
      </c>
      <c r="Q34" s="11" t="s">
        <v>105</v>
      </c>
      <c r="R34" s="11" t="s">
        <v>105</v>
      </c>
      <c r="S34" s="11" t="s">
        <v>105</v>
      </c>
      <c r="T34" s="11" t="s">
        <v>105</v>
      </c>
      <c r="U34" s="11" t="s">
        <v>105</v>
      </c>
      <c r="V34" s="11" t="s">
        <v>105</v>
      </c>
      <c r="W34" s="11" t="s">
        <v>105</v>
      </c>
      <c r="X34" s="11" t="s">
        <v>105</v>
      </c>
      <c r="Y34" s="1"/>
    </row>
    <row r="35" spans="1:25" ht="15.6">
      <c r="A35" s="11" t="s">
        <v>105</v>
      </c>
      <c r="B35" s="11" t="s">
        <v>105</v>
      </c>
      <c r="C35" s="14"/>
      <c r="D35" s="14" t="s">
        <v>105</v>
      </c>
      <c r="E35" s="14" t="s">
        <v>105</v>
      </c>
      <c r="F35" s="11" t="s">
        <v>105</v>
      </c>
      <c r="G35" s="11" t="s">
        <v>105</v>
      </c>
      <c r="H35" s="11" t="s">
        <v>105</v>
      </c>
      <c r="I35" s="11" t="s">
        <v>105</v>
      </c>
      <c r="J35" s="11" t="s">
        <v>105</v>
      </c>
      <c r="K35" s="11" t="s">
        <v>105</v>
      </c>
      <c r="L35" s="11" t="s">
        <v>105</v>
      </c>
      <c r="M35" s="11" t="s">
        <v>105</v>
      </c>
      <c r="N35" s="11" t="s">
        <v>105</v>
      </c>
      <c r="O35" s="11" t="s">
        <v>105</v>
      </c>
      <c r="P35" s="11" t="s">
        <v>105</v>
      </c>
      <c r="Q35" s="11" t="s">
        <v>105</v>
      </c>
      <c r="R35" s="11" t="s">
        <v>105</v>
      </c>
      <c r="S35" s="11" t="s">
        <v>105</v>
      </c>
      <c r="T35" s="11" t="s">
        <v>105</v>
      </c>
      <c r="U35" s="11" t="s">
        <v>105</v>
      </c>
      <c r="V35" s="11" t="s">
        <v>105</v>
      </c>
      <c r="W35" s="11" t="s">
        <v>105</v>
      </c>
      <c r="X35" s="11" t="s">
        <v>105</v>
      </c>
      <c r="Y35" s="1"/>
    </row>
    <row r="36" spans="1:25" ht="15.6">
      <c r="A36" s="11" t="s">
        <v>105</v>
      </c>
      <c r="B36" s="11" t="s">
        <v>105</v>
      </c>
      <c r="C36" s="14"/>
      <c r="D36" s="14" t="s">
        <v>105</v>
      </c>
      <c r="E36" s="14" t="s">
        <v>105</v>
      </c>
      <c r="F36" s="11" t="s">
        <v>105</v>
      </c>
      <c r="G36" s="11" t="s">
        <v>105</v>
      </c>
      <c r="H36" s="11" t="s">
        <v>105</v>
      </c>
      <c r="I36" s="11" t="s">
        <v>105</v>
      </c>
      <c r="J36" s="11" t="s">
        <v>105</v>
      </c>
      <c r="K36" s="11" t="s">
        <v>105</v>
      </c>
      <c r="L36" s="11" t="s">
        <v>105</v>
      </c>
      <c r="M36" s="11" t="s">
        <v>105</v>
      </c>
      <c r="N36" s="11" t="s">
        <v>105</v>
      </c>
      <c r="O36" s="11" t="s">
        <v>105</v>
      </c>
      <c r="P36" s="11" t="s">
        <v>105</v>
      </c>
      <c r="Q36" s="11" t="s">
        <v>105</v>
      </c>
      <c r="R36" s="11" t="s">
        <v>105</v>
      </c>
      <c r="S36" s="11" t="s">
        <v>105</v>
      </c>
      <c r="T36" s="11" t="s">
        <v>105</v>
      </c>
      <c r="U36" s="11" t="s">
        <v>105</v>
      </c>
      <c r="V36" s="11" t="s">
        <v>105</v>
      </c>
      <c r="W36" s="11" t="s">
        <v>105</v>
      </c>
      <c r="X36" s="11" t="s">
        <v>105</v>
      </c>
      <c r="Y36" s="1"/>
    </row>
    <row r="37" spans="1:25" ht="15.6">
      <c r="A37" s="11" t="s">
        <v>105</v>
      </c>
      <c r="B37" s="11" t="s">
        <v>105</v>
      </c>
      <c r="C37" s="14"/>
      <c r="D37" s="14" t="s">
        <v>105</v>
      </c>
      <c r="E37" s="14" t="s">
        <v>105</v>
      </c>
      <c r="F37" s="11" t="s">
        <v>105</v>
      </c>
      <c r="G37" s="11" t="s">
        <v>105</v>
      </c>
      <c r="H37" s="11" t="s">
        <v>105</v>
      </c>
      <c r="I37" s="11" t="s">
        <v>105</v>
      </c>
      <c r="J37" s="11" t="s">
        <v>105</v>
      </c>
      <c r="K37" s="11" t="s">
        <v>105</v>
      </c>
      <c r="L37" s="11" t="s">
        <v>105</v>
      </c>
      <c r="M37" s="11" t="s">
        <v>105</v>
      </c>
      <c r="N37" s="11" t="s">
        <v>105</v>
      </c>
      <c r="O37" s="11" t="s">
        <v>105</v>
      </c>
      <c r="P37" s="11" t="s">
        <v>105</v>
      </c>
      <c r="Q37" s="11" t="s">
        <v>105</v>
      </c>
      <c r="R37" s="11" t="s">
        <v>105</v>
      </c>
      <c r="S37" s="11" t="s">
        <v>105</v>
      </c>
      <c r="T37" s="11" t="s">
        <v>105</v>
      </c>
      <c r="U37" s="11" t="s">
        <v>105</v>
      </c>
      <c r="V37" s="11" t="s">
        <v>105</v>
      </c>
      <c r="W37" s="11" t="s">
        <v>105</v>
      </c>
      <c r="X37" s="11" t="s">
        <v>105</v>
      </c>
      <c r="Y37" s="1"/>
    </row>
    <row r="38" spans="1:25" ht="15.6">
      <c r="A38" s="11" t="s">
        <v>105</v>
      </c>
      <c r="B38" s="11" t="s">
        <v>105</v>
      </c>
      <c r="C38" s="14"/>
      <c r="D38" s="14" t="s">
        <v>105</v>
      </c>
      <c r="E38" s="14" t="s">
        <v>105</v>
      </c>
      <c r="F38" s="11" t="s">
        <v>105</v>
      </c>
      <c r="G38" s="11" t="s">
        <v>105</v>
      </c>
      <c r="H38" s="11" t="s">
        <v>105</v>
      </c>
      <c r="I38" s="11" t="s">
        <v>105</v>
      </c>
      <c r="J38" s="11" t="s">
        <v>105</v>
      </c>
      <c r="K38" s="11" t="s">
        <v>105</v>
      </c>
      <c r="L38" s="11" t="s">
        <v>105</v>
      </c>
      <c r="M38" s="11" t="s">
        <v>105</v>
      </c>
      <c r="N38" s="11" t="s">
        <v>105</v>
      </c>
      <c r="O38" s="11" t="s">
        <v>105</v>
      </c>
      <c r="P38" s="11" t="s">
        <v>105</v>
      </c>
      <c r="Q38" s="11" t="s">
        <v>105</v>
      </c>
      <c r="R38" s="11" t="s">
        <v>105</v>
      </c>
      <c r="S38" s="11" t="s">
        <v>105</v>
      </c>
      <c r="T38" s="11" t="s">
        <v>105</v>
      </c>
      <c r="U38" s="11" t="s">
        <v>105</v>
      </c>
      <c r="V38" s="11" t="s">
        <v>105</v>
      </c>
      <c r="W38" s="11" t="s">
        <v>105</v>
      </c>
      <c r="X38" s="11" t="s">
        <v>105</v>
      </c>
      <c r="Y38" s="1"/>
    </row>
    <row r="39" spans="1:25" ht="15.6">
      <c r="A39" s="11" t="s">
        <v>105</v>
      </c>
      <c r="B39" s="11" t="s">
        <v>105</v>
      </c>
      <c r="C39" s="14"/>
      <c r="D39" s="14" t="s">
        <v>105</v>
      </c>
      <c r="E39" s="14" t="s">
        <v>105</v>
      </c>
      <c r="F39" s="11" t="s">
        <v>105</v>
      </c>
      <c r="G39" s="11" t="s">
        <v>105</v>
      </c>
      <c r="H39" s="11" t="s">
        <v>105</v>
      </c>
      <c r="I39" s="11" t="s">
        <v>105</v>
      </c>
      <c r="J39" s="11" t="s">
        <v>105</v>
      </c>
      <c r="K39" s="11" t="s">
        <v>105</v>
      </c>
      <c r="L39" s="11" t="s">
        <v>105</v>
      </c>
      <c r="M39" s="11" t="s">
        <v>105</v>
      </c>
      <c r="N39" s="11" t="s">
        <v>105</v>
      </c>
      <c r="O39" s="11" t="s">
        <v>105</v>
      </c>
      <c r="P39" s="11" t="s">
        <v>105</v>
      </c>
      <c r="Q39" s="11" t="s">
        <v>105</v>
      </c>
      <c r="R39" s="11" t="s">
        <v>105</v>
      </c>
      <c r="S39" s="11" t="s">
        <v>105</v>
      </c>
      <c r="T39" s="11" t="s">
        <v>105</v>
      </c>
      <c r="U39" s="11" t="s">
        <v>105</v>
      </c>
      <c r="V39" s="11" t="s">
        <v>105</v>
      </c>
      <c r="W39" s="11" t="s">
        <v>105</v>
      </c>
      <c r="X39" s="11" t="s">
        <v>105</v>
      </c>
      <c r="Y39" s="1"/>
    </row>
    <row r="40" spans="1:25" ht="15.6">
      <c r="A40" s="11" t="s">
        <v>105</v>
      </c>
      <c r="B40" s="11" t="s">
        <v>105</v>
      </c>
      <c r="C40" s="14"/>
      <c r="D40" s="14" t="s">
        <v>105</v>
      </c>
      <c r="E40" s="14" t="s">
        <v>105</v>
      </c>
      <c r="F40" s="11" t="s">
        <v>105</v>
      </c>
      <c r="G40" s="11" t="s">
        <v>105</v>
      </c>
      <c r="H40" s="11" t="s">
        <v>105</v>
      </c>
      <c r="I40" s="11" t="s">
        <v>105</v>
      </c>
      <c r="J40" s="11" t="s">
        <v>105</v>
      </c>
      <c r="K40" s="11" t="s">
        <v>105</v>
      </c>
      <c r="L40" s="11" t="s">
        <v>105</v>
      </c>
      <c r="M40" s="11" t="s">
        <v>105</v>
      </c>
      <c r="N40" s="11" t="s">
        <v>105</v>
      </c>
      <c r="O40" s="11" t="s">
        <v>105</v>
      </c>
      <c r="P40" s="11" t="s">
        <v>105</v>
      </c>
      <c r="Q40" s="11" t="s">
        <v>105</v>
      </c>
      <c r="R40" s="11" t="s">
        <v>105</v>
      </c>
      <c r="S40" s="11" t="s">
        <v>105</v>
      </c>
      <c r="T40" s="11" t="s">
        <v>105</v>
      </c>
      <c r="U40" s="11" t="s">
        <v>105</v>
      </c>
      <c r="V40" s="11" t="s">
        <v>105</v>
      </c>
      <c r="W40" s="11" t="s">
        <v>105</v>
      </c>
      <c r="X40" s="11" t="s">
        <v>105</v>
      </c>
      <c r="Y40" s="1"/>
    </row>
    <row r="41" spans="1:25" ht="15.6">
      <c r="A41" s="11" t="s">
        <v>105</v>
      </c>
      <c r="B41" s="11" t="s">
        <v>105</v>
      </c>
      <c r="C41" s="14"/>
      <c r="D41" s="14" t="s">
        <v>105</v>
      </c>
      <c r="E41" s="14" t="s">
        <v>105</v>
      </c>
      <c r="F41" s="11" t="s">
        <v>105</v>
      </c>
      <c r="G41" s="11" t="s">
        <v>105</v>
      </c>
      <c r="H41" s="11" t="s">
        <v>105</v>
      </c>
      <c r="I41" s="11" t="s">
        <v>105</v>
      </c>
      <c r="J41" s="11" t="s">
        <v>105</v>
      </c>
      <c r="K41" s="11" t="s">
        <v>105</v>
      </c>
      <c r="L41" s="11" t="s">
        <v>105</v>
      </c>
      <c r="M41" s="11" t="s">
        <v>105</v>
      </c>
      <c r="N41" s="11" t="s">
        <v>105</v>
      </c>
      <c r="O41" s="11" t="s">
        <v>105</v>
      </c>
      <c r="P41" s="11" t="s">
        <v>105</v>
      </c>
      <c r="Q41" s="11" t="s">
        <v>105</v>
      </c>
      <c r="R41" s="11" t="s">
        <v>105</v>
      </c>
      <c r="S41" s="11" t="s">
        <v>105</v>
      </c>
      <c r="T41" s="11" t="s">
        <v>105</v>
      </c>
      <c r="U41" s="11" t="s">
        <v>105</v>
      </c>
      <c r="V41" s="11" t="s">
        <v>105</v>
      </c>
      <c r="W41" s="11" t="s">
        <v>105</v>
      </c>
      <c r="X41" s="11" t="s">
        <v>105</v>
      </c>
      <c r="Y41" s="1"/>
    </row>
    <row r="42" spans="1:25" ht="15.6">
      <c r="A42" s="11" t="s">
        <v>105</v>
      </c>
      <c r="B42" s="11" t="s">
        <v>105</v>
      </c>
      <c r="C42" s="14"/>
      <c r="D42" s="14" t="s">
        <v>105</v>
      </c>
      <c r="E42" s="14" t="s">
        <v>105</v>
      </c>
      <c r="F42" s="11" t="s">
        <v>105</v>
      </c>
      <c r="G42" s="11" t="s">
        <v>105</v>
      </c>
      <c r="H42" s="11" t="s">
        <v>105</v>
      </c>
      <c r="I42" s="11" t="s">
        <v>105</v>
      </c>
      <c r="J42" s="11" t="s">
        <v>105</v>
      </c>
      <c r="K42" s="11" t="s">
        <v>105</v>
      </c>
      <c r="L42" s="11" t="s">
        <v>105</v>
      </c>
      <c r="M42" s="11" t="s">
        <v>105</v>
      </c>
      <c r="N42" s="11" t="s">
        <v>105</v>
      </c>
      <c r="O42" s="11" t="s">
        <v>105</v>
      </c>
      <c r="P42" s="11" t="s">
        <v>105</v>
      </c>
      <c r="Q42" s="11" t="s">
        <v>105</v>
      </c>
      <c r="R42" s="11" t="s">
        <v>105</v>
      </c>
      <c r="S42" s="11" t="s">
        <v>105</v>
      </c>
      <c r="T42" s="11" t="s">
        <v>105</v>
      </c>
      <c r="U42" s="11" t="s">
        <v>105</v>
      </c>
      <c r="V42" s="11" t="s">
        <v>105</v>
      </c>
      <c r="W42" s="11" t="s">
        <v>105</v>
      </c>
      <c r="X42" s="11" t="s">
        <v>105</v>
      </c>
      <c r="Y42" s="1"/>
    </row>
    <row r="43" spans="1:25" ht="15.6">
      <c r="A43" s="11" t="s">
        <v>105</v>
      </c>
      <c r="B43" s="11" t="s">
        <v>105</v>
      </c>
      <c r="C43" s="14"/>
      <c r="D43" s="14" t="s">
        <v>105</v>
      </c>
      <c r="E43" s="14" t="s">
        <v>105</v>
      </c>
      <c r="F43" s="11" t="s">
        <v>105</v>
      </c>
      <c r="G43" s="11" t="s">
        <v>105</v>
      </c>
      <c r="H43" s="11" t="s">
        <v>105</v>
      </c>
      <c r="I43" s="11" t="s">
        <v>105</v>
      </c>
      <c r="J43" s="11" t="s">
        <v>105</v>
      </c>
      <c r="K43" s="11" t="s">
        <v>105</v>
      </c>
      <c r="L43" s="11" t="s">
        <v>105</v>
      </c>
      <c r="M43" s="11" t="s">
        <v>105</v>
      </c>
      <c r="N43" s="11" t="s">
        <v>105</v>
      </c>
      <c r="O43" s="11" t="s">
        <v>105</v>
      </c>
      <c r="P43" s="11" t="s">
        <v>105</v>
      </c>
      <c r="Q43" s="11" t="s">
        <v>105</v>
      </c>
      <c r="R43" s="11" t="s">
        <v>105</v>
      </c>
      <c r="S43" s="11" t="s">
        <v>105</v>
      </c>
      <c r="T43" s="11" t="s">
        <v>105</v>
      </c>
      <c r="U43" s="11" t="s">
        <v>105</v>
      </c>
      <c r="V43" s="11" t="s">
        <v>105</v>
      </c>
      <c r="W43" s="11" t="s">
        <v>105</v>
      </c>
      <c r="X43" s="11" t="s">
        <v>105</v>
      </c>
      <c r="Y43" s="1"/>
    </row>
    <row r="44" spans="1:25" ht="15.6">
      <c r="A44" s="11" t="s">
        <v>105</v>
      </c>
      <c r="B44" s="11" t="s">
        <v>105</v>
      </c>
      <c r="C44" s="14"/>
      <c r="D44" s="14" t="s">
        <v>105</v>
      </c>
      <c r="E44" s="14" t="s">
        <v>105</v>
      </c>
      <c r="F44" s="11" t="s">
        <v>105</v>
      </c>
      <c r="G44" s="11" t="s">
        <v>105</v>
      </c>
      <c r="H44" s="11" t="s">
        <v>105</v>
      </c>
      <c r="I44" s="11" t="s">
        <v>105</v>
      </c>
      <c r="J44" s="11" t="s">
        <v>105</v>
      </c>
      <c r="K44" s="11" t="s">
        <v>105</v>
      </c>
      <c r="L44" s="11" t="s">
        <v>105</v>
      </c>
      <c r="M44" s="11" t="s">
        <v>105</v>
      </c>
      <c r="N44" s="11" t="s">
        <v>105</v>
      </c>
      <c r="O44" s="11" t="s">
        <v>105</v>
      </c>
      <c r="P44" s="11" t="s">
        <v>105</v>
      </c>
      <c r="Q44" s="11" t="s">
        <v>105</v>
      </c>
      <c r="R44" s="11" t="s">
        <v>105</v>
      </c>
      <c r="S44" s="11" t="s">
        <v>105</v>
      </c>
      <c r="T44" s="11" t="s">
        <v>105</v>
      </c>
      <c r="U44" s="11" t="s">
        <v>105</v>
      </c>
      <c r="V44" s="11" t="s">
        <v>105</v>
      </c>
      <c r="W44" s="11" t="s">
        <v>105</v>
      </c>
      <c r="X44" s="11" t="s">
        <v>105</v>
      </c>
      <c r="Y44" s="1"/>
    </row>
    <row r="45" spans="1:25" ht="15.6">
      <c r="A45" s="11" t="s">
        <v>105</v>
      </c>
      <c r="B45" s="11" t="s">
        <v>105</v>
      </c>
      <c r="C45" s="14"/>
      <c r="D45" s="14" t="s">
        <v>105</v>
      </c>
      <c r="E45" s="14" t="s">
        <v>105</v>
      </c>
      <c r="F45" s="11" t="s">
        <v>105</v>
      </c>
      <c r="G45" s="11" t="s">
        <v>105</v>
      </c>
      <c r="H45" s="11" t="s">
        <v>105</v>
      </c>
      <c r="I45" s="11" t="s">
        <v>105</v>
      </c>
      <c r="J45" s="11" t="s">
        <v>105</v>
      </c>
      <c r="K45" s="11" t="s">
        <v>105</v>
      </c>
      <c r="L45" s="11" t="s">
        <v>105</v>
      </c>
      <c r="M45" s="11" t="s">
        <v>105</v>
      </c>
      <c r="N45" s="11" t="s">
        <v>105</v>
      </c>
      <c r="O45" s="11" t="s">
        <v>105</v>
      </c>
      <c r="P45" s="11" t="s">
        <v>105</v>
      </c>
      <c r="Q45" s="11" t="s">
        <v>105</v>
      </c>
      <c r="R45" s="11" t="s">
        <v>105</v>
      </c>
      <c r="S45" s="11" t="s">
        <v>105</v>
      </c>
      <c r="T45" s="11" t="s">
        <v>105</v>
      </c>
      <c r="U45" s="11" t="s">
        <v>105</v>
      </c>
      <c r="V45" s="11" t="s">
        <v>105</v>
      </c>
      <c r="W45" s="11" t="s">
        <v>105</v>
      </c>
      <c r="X45" s="11" t="s">
        <v>105</v>
      </c>
      <c r="Y45" s="1"/>
    </row>
    <row r="46" spans="1:25" ht="15.6">
      <c r="A46" s="11" t="s">
        <v>105</v>
      </c>
      <c r="B46" s="11" t="s">
        <v>105</v>
      </c>
      <c r="C46" s="14"/>
      <c r="D46" s="14" t="s">
        <v>105</v>
      </c>
      <c r="E46" s="14" t="s">
        <v>105</v>
      </c>
      <c r="F46" s="11" t="s">
        <v>105</v>
      </c>
      <c r="G46" s="11" t="s">
        <v>105</v>
      </c>
      <c r="H46" s="11" t="s">
        <v>105</v>
      </c>
      <c r="I46" s="11" t="s">
        <v>105</v>
      </c>
      <c r="J46" s="11" t="s">
        <v>105</v>
      </c>
      <c r="K46" s="11" t="s">
        <v>105</v>
      </c>
      <c r="L46" s="11" t="s">
        <v>105</v>
      </c>
      <c r="M46" s="11" t="s">
        <v>105</v>
      </c>
      <c r="N46" s="11" t="s">
        <v>105</v>
      </c>
      <c r="O46" s="11" t="s">
        <v>105</v>
      </c>
      <c r="P46" s="11" t="s">
        <v>105</v>
      </c>
      <c r="Q46" s="11" t="s">
        <v>105</v>
      </c>
      <c r="R46" s="11" t="s">
        <v>105</v>
      </c>
      <c r="S46" s="11" t="s">
        <v>105</v>
      </c>
      <c r="T46" s="11" t="s">
        <v>105</v>
      </c>
      <c r="U46" s="11" t="s">
        <v>105</v>
      </c>
      <c r="V46" s="11" t="s">
        <v>105</v>
      </c>
      <c r="W46" s="11" t="s">
        <v>105</v>
      </c>
      <c r="X46" s="11" t="s">
        <v>105</v>
      </c>
      <c r="Y46" s="1"/>
    </row>
    <row r="47" spans="1:25" ht="15.6">
      <c r="A47" s="11" t="s">
        <v>105</v>
      </c>
      <c r="B47" s="11" t="s">
        <v>105</v>
      </c>
      <c r="C47" s="14"/>
      <c r="D47" s="14" t="s">
        <v>105</v>
      </c>
      <c r="E47" s="14" t="s">
        <v>105</v>
      </c>
      <c r="F47" s="11" t="s">
        <v>105</v>
      </c>
      <c r="G47" s="11" t="s">
        <v>105</v>
      </c>
      <c r="H47" s="11" t="s">
        <v>105</v>
      </c>
      <c r="I47" s="11" t="s">
        <v>105</v>
      </c>
      <c r="J47" s="11" t="s">
        <v>105</v>
      </c>
      <c r="K47" s="11" t="s">
        <v>105</v>
      </c>
      <c r="L47" s="11" t="s">
        <v>105</v>
      </c>
      <c r="M47" s="11" t="s">
        <v>105</v>
      </c>
      <c r="N47" s="11" t="s">
        <v>105</v>
      </c>
      <c r="O47" s="11" t="s">
        <v>105</v>
      </c>
      <c r="P47" s="11" t="s">
        <v>105</v>
      </c>
      <c r="Q47" s="11" t="s">
        <v>105</v>
      </c>
      <c r="R47" s="11" t="s">
        <v>105</v>
      </c>
      <c r="S47" s="11" t="s">
        <v>105</v>
      </c>
      <c r="T47" s="11" t="s">
        <v>105</v>
      </c>
      <c r="U47" s="11" t="s">
        <v>105</v>
      </c>
      <c r="V47" s="11" t="s">
        <v>105</v>
      </c>
      <c r="W47" s="11" t="s">
        <v>105</v>
      </c>
      <c r="X47" s="11" t="s">
        <v>105</v>
      </c>
      <c r="Y47" s="1"/>
    </row>
    <row r="48" spans="1:25" ht="15.6">
      <c r="A48" s="11" t="s">
        <v>105</v>
      </c>
      <c r="B48" s="11" t="s">
        <v>105</v>
      </c>
      <c r="C48" s="14"/>
      <c r="D48" s="14" t="s">
        <v>105</v>
      </c>
      <c r="E48" s="14" t="s">
        <v>105</v>
      </c>
      <c r="F48" s="11" t="s">
        <v>105</v>
      </c>
      <c r="G48" s="11" t="s">
        <v>105</v>
      </c>
      <c r="H48" s="11" t="s">
        <v>105</v>
      </c>
      <c r="I48" s="11" t="s">
        <v>105</v>
      </c>
      <c r="J48" s="11" t="s">
        <v>105</v>
      </c>
      <c r="K48" s="11" t="s">
        <v>105</v>
      </c>
      <c r="L48" s="11" t="s">
        <v>105</v>
      </c>
      <c r="M48" s="11" t="s">
        <v>105</v>
      </c>
      <c r="N48" s="11" t="s">
        <v>105</v>
      </c>
      <c r="O48" s="11" t="s">
        <v>105</v>
      </c>
      <c r="P48" s="11" t="s">
        <v>105</v>
      </c>
      <c r="Q48" s="11" t="s">
        <v>105</v>
      </c>
      <c r="R48" s="11" t="s">
        <v>105</v>
      </c>
      <c r="S48" s="11" t="s">
        <v>105</v>
      </c>
      <c r="T48" s="11" t="s">
        <v>105</v>
      </c>
      <c r="U48" s="11" t="s">
        <v>105</v>
      </c>
      <c r="V48" s="11" t="s">
        <v>105</v>
      </c>
      <c r="W48" s="11" t="s">
        <v>105</v>
      </c>
      <c r="X48" s="11" t="s">
        <v>105</v>
      </c>
      <c r="Y48" s="1"/>
    </row>
    <row r="49" spans="1:25">
      <c r="A49" s="1"/>
      <c r="B49" s="1"/>
      <c r="C49" s="3"/>
      <c r="D49" s="3"/>
      <c r="E49" s="3"/>
      <c r="F49" s="1"/>
      <c r="G49" s="1"/>
      <c r="H49" s="1"/>
      <c r="I49" s="1"/>
      <c r="J49" s="1"/>
      <c r="K49" s="1"/>
      <c r="L49" s="1"/>
      <c r="M49" s="1"/>
      <c r="N49" s="1"/>
      <c r="O49" s="1"/>
      <c r="P49" s="1"/>
      <c r="Q49" s="1"/>
      <c r="R49" s="1"/>
      <c r="S49" s="1"/>
      <c r="T49" s="1"/>
      <c r="U49" s="1"/>
      <c r="V49" s="1"/>
      <c r="W49" s="1"/>
      <c r="X49" s="1"/>
      <c r="Y49" s="1"/>
    </row>
  </sheetData>
  <mergeCells count="2">
    <mergeCell ref="A4:A5"/>
    <mergeCell ref="A12:A16"/>
  </mergeCells>
  <hyperlinks>
    <hyperlink ref="H4" r:id="rId1" display="OCCC: Guia factors d'emissió, juny 2023, pàg. 111" xr:uid="{3A02A460-875A-48C6-986F-EDFD5B740E36}"/>
    <hyperlink ref="H5" r:id="rId2" display="OCCC: Guia factors d'emissió, juny 2023, pàg. 111" xr:uid="{CF8E4DDC-B976-4FC7-BC49-CA33FBB45E3A}"/>
    <hyperlink ref="H6" r:id="rId3" display="Informe European Environment Agency Greenhouse gas emissions an natural capital implications of plastics, maig 2021, pàg.12" xr:uid="{50EBA07A-6B23-4FB9-84F4-74FAF669740A}"/>
    <hyperlink ref="H12" r:id="rId4" xr:uid="{25EA78BD-5E46-4292-A254-1D8129774010}"/>
    <hyperlink ref="H22" r:id="rId5" xr:uid="{37AD93F5-6169-4775-BE42-9EAD31D0924A}"/>
    <hyperlink ref="H13:H16" r:id="rId6" display="OCCC: Guia factors d'emissió, maig 2023. Tractament residus municipals, pàg. 93" xr:uid="{4DAE25D8-E21E-4414-88CD-C176A48EDF7D}"/>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C8C53-605C-4DF6-B62E-2EAC200B897B}">
  <sheetPr>
    <tabColor rgb="FFA9D08E"/>
  </sheetPr>
  <dimension ref="A1:AD65"/>
  <sheetViews>
    <sheetView topLeftCell="A18" zoomScale="95" zoomScaleNormal="95" workbookViewId="0">
      <selection activeCell="E27" sqref="E27"/>
    </sheetView>
  </sheetViews>
  <sheetFormatPr baseColWidth="10" defaultColWidth="9.109375" defaultRowHeight="14.4"/>
  <cols>
    <col min="1" max="1" width="20.109375" style="2" customWidth="1"/>
    <col min="2" max="2" width="23.88671875" style="2" bestFit="1" customWidth="1"/>
    <col min="3" max="3" width="14.109375" style="2" customWidth="1"/>
    <col min="4" max="4" width="25.44140625" style="15" bestFit="1" customWidth="1"/>
    <col min="5" max="5" width="20.44140625" style="15" bestFit="1" customWidth="1"/>
    <col min="6" max="7" width="20.109375" style="2" customWidth="1"/>
    <col min="8" max="8" width="45.44140625" style="2" customWidth="1"/>
    <col min="9" max="9" width="22.88671875" style="2" customWidth="1"/>
    <col min="10" max="10" width="16.6640625" style="2" customWidth="1"/>
    <col min="11" max="11" width="31.44140625" style="2" customWidth="1"/>
    <col min="12" max="12" width="30" style="2" customWidth="1"/>
    <col min="13" max="13" width="9.109375" style="37"/>
    <col min="14" max="14" width="9.109375" style="2"/>
    <col min="15" max="15" width="18.109375" style="2" bestFit="1" customWidth="1"/>
    <col min="16" max="16384" width="9.109375" style="2"/>
  </cols>
  <sheetData>
    <row r="1" spans="1:30" ht="18.600000000000001" thickBot="1">
      <c r="A1" s="5" t="s">
        <v>403</v>
      </c>
      <c r="B1" s="5"/>
      <c r="C1" s="5"/>
      <c r="D1" s="12" t="s">
        <v>105</v>
      </c>
      <c r="E1" s="12" t="s">
        <v>105</v>
      </c>
      <c r="F1" s="6" t="s">
        <v>105</v>
      </c>
      <c r="G1" s="16" t="s">
        <v>379</v>
      </c>
      <c r="H1" s="192">
        <f>E10+E27</f>
        <v>0</v>
      </c>
      <c r="I1" s="436"/>
      <c r="J1" s="436"/>
      <c r="K1" s="26" t="s">
        <v>105</v>
      </c>
      <c r="L1" s="26" t="s">
        <v>291</v>
      </c>
      <c r="M1" s="63">
        <v>1000</v>
      </c>
      <c r="N1" s="26" t="s">
        <v>105</v>
      </c>
      <c r="O1" s="26" t="s">
        <v>105</v>
      </c>
      <c r="P1" s="26" t="s">
        <v>105</v>
      </c>
      <c r="Q1" s="26" t="s">
        <v>105</v>
      </c>
      <c r="R1" s="26" t="s">
        <v>105</v>
      </c>
      <c r="S1" s="26" t="s">
        <v>105</v>
      </c>
      <c r="T1" s="26" t="s">
        <v>105</v>
      </c>
      <c r="U1" s="26" t="s">
        <v>105</v>
      </c>
      <c r="V1" s="26" t="s">
        <v>105</v>
      </c>
      <c r="W1" s="26" t="s">
        <v>105</v>
      </c>
      <c r="X1" s="26" t="s">
        <v>105</v>
      </c>
      <c r="Y1" s="26" t="s">
        <v>105</v>
      </c>
      <c r="Z1" s="26" t="s">
        <v>105</v>
      </c>
      <c r="AA1" s="26" t="s">
        <v>105</v>
      </c>
      <c r="AB1" s="26" t="s">
        <v>105</v>
      </c>
      <c r="AC1" s="26" t="s">
        <v>105</v>
      </c>
      <c r="AD1" s="1"/>
    </row>
    <row r="2" spans="1:30" ht="18" thickBot="1">
      <c r="A2" s="7" t="s">
        <v>404</v>
      </c>
      <c r="B2" s="8" t="s">
        <v>105</v>
      </c>
      <c r="C2" s="8"/>
      <c r="D2" s="13" t="s">
        <v>105</v>
      </c>
      <c r="E2" s="13" t="s">
        <v>105</v>
      </c>
      <c r="F2" s="8" t="s">
        <v>105</v>
      </c>
      <c r="G2" s="8" t="s">
        <v>105</v>
      </c>
      <c r="H2" s="8" t="s">
        <v>105</v>
      </c>
      <c r="I2" s="8"/>
      <c r="J2" s="8"/>
      <c r="K2" s="26"/>
      <c r="L2" s="26"/>
      <c r="M2" s="51" t="s">
        <v>105</v>
      </c>
      <c r="N2" s="26" t="s">
        <v>105</v>
      </c>
      <c r="O2" s="147"/>
      <c r="P2" s="26" t="s">
        <v>105</v>
      </c>
      <c r="Q2" s="26" t="s">
        <v>105</v>
      </c>
      <c r="R2" s="26" t="s">
        <v>105</v>
      </c>
      <c r="S2" s="26" t="s">
        <v>105</v>
      </c>
      <c r="T2" s="26" t="s">
        <v>105</v>
      </c>
      <c r="U2" s="26" t="s">
        <v>105</v>
      </c>
      <c r="V2" s="26" t="s">
        <v>105</v>
      </c>
      <c r="W2" s="26" t="s">
        <v>105</v>
      </c>
      <c r="X2" s="26" t="s">
        <v>105</v>
      </c>
      <c r="Y2" s="26" t="s">
        <v>105</v>
      </c>
      <c r="Z2" s="26" t="s">
        <v>105</v>
      </c>
      <c r="AA2" s="26" t="s">
        <v>105</v>
      </c>
      <c r="AB2" s="26" t="s">
        <v>105</v>
      </c>
      <c r="AC2" s="26" t="s">
        <v>105</v>
      </c>
      <c r="AD2" s="1"/>
    </row>
    <row r="3" spans="1:30" ht="29.4" thickBot="1">
      <c r="A3" s="168" t="s">
        <v>239</v>
      </c>
      <c r="B3" s="169" t="s">
        <v>293</v>
      </c>
      <c r="C3" s="189" t="s">
        <v>294</v>
      </c>
      <c r="D3" s="250" t="s">
        <v>405</v>
      </c>
      <c r="E3" s="250" t="s">
        <v>350</v>
      </c>
      <c r="F3" s="203" t="s">
        <v>382</v>
      </c>
      <c r="G3" s="203" t="s">
        <v>352</v>
      </c>
      <c r="H3" s="204" t="s">
        <v>298</v>
      </c>
      <c r="I3" s="437"/>
      <c r="J3" s="437"/>
      <c r="K3" s="20" t="s">
        <v>105</v>
      </c>
      <c r="L3" s="26" t="s">
        <v>105</v>
      </c>
      <c r="M3" s="193" t="s">
        <v>105</v>
      </c>
      <c r="N3" s="20" t="s">
        <v>105</v>
      </c>
      <c r="O3" s="20" t="s">
        <v>105</v>
      </c>
      <c r="P3" s="20" t="s">
        <v>105</v>
      </c>
      <c r="Q3" s="20" t="s">
        <v>105</v>
      </c>
      <c r="R3" s="20" t="s">
        <v>105</v>
      </c>
      <c r="S3" s="20" t="s">
        <v>105</v>
      </c>
      <c r="T3" s="20" t="s">
        <v>105</v>
      </c>
      <c r="U3" s="20" t="s">
        <v>105</v>
      </c>
      <c r="V3" s="20" t="s">
        <v>105</v>
      </c>
      <c r="W3" s="30" t="s">
        <v>105</v>
      </c>
      <c r="X3" s="30" t="s">
        <v>105</v>
      </c>
      <c r="Y3" s="30" t="s">
        <v>105</v>
      </c>
      <c r="Z3" s="30" t="s">
        <v>105</v>
      </c>
      <c r="AA3" s="30" t="s">
        <v>105</v>
      </c>
      <c r="AB3" s="30" t="s">
        <v>105</v>
      </c>
      <c r="AC3" s="30" t="s">
        <v>105</v>
      </c>
      <c r="AD3" s="1"/>
    </row>
    <row r="4" spans="1:30" ht="17.399999999999999">
      <c r="A4" s="821" t="s">
        <v>248</v>
      </c>
      <c r="B4" s="251" t="s">
        <v>123</v>
      </c>
      <c r="C4" s="251" t="s">
        <v>122</v>
      </c>
      <c r="D4" s="252">
        <f>'Dades esdeveniment'!E98</f>
        <v>0</v>
      </c>
      <c r="E4" s="253">
        <f>D4*F4/$M$1</f>
        <v>0</v>
      </c>
      <c r="F4" s="296">
        <v>0.94</v>
      </c>
      <c r="G4" s="297" t="s">
        <v>406</v>
      </c>
      <c r="H4" s="254" t="s">
        <v>407</v>
      </c>
      <c r="I4" s="438"/>
      <c r="J4" s="438"/>
      <c r="K4" s="26"/>
      <c r="L4" s="26"/>
      <c r="M4" s="53"/>
      <c r="N4" s="31"/>
      <c r="O4" s="31"/>
      <c r="P4" s="20" t="s">
        <v>105</v>
      </c>
      <c r="Q4" s="20" t="s">
        <v>105</v>
      </c>
      <c r="R4" s="20" t="s">
        <v>105</v>
      </c>
      <c r="S4" s="20" t="s">
        <v>105</v>
      </c>
      <c r="T4" s="20" t="s">
        <v>105</v>
      </c>
      <c r="U4" s="20" t="s">
        <v>105</v>
      </c>
      <c r="V4" s="20" t="s">
        <v>105</v>
      </c>
      <c r="W4" s="30" t="s">
        <v>105</v>
      </c>
      <c r="X4" s="30" t="s">
        <v>105</v>
      </c>
      <c r="Y4" s="30" t="s">
        <v>105</v>
      </c>
      <c r="Z4" s="30" t="s">
        <v>105</v>
      </c>
      <c r="AA4" s="30" t="s">
        <v>105</v>
      </c>
      <c r="AB4" s="30" t="s">
        <v>105</v>
      </c>
      <c r="AC4" s="30" t="s">
        <v>105</v>
      </c>
      <c r="AD4" s="1"/>
    </row>
    <row r="5" spans="1:30" ht="17.399999999999999">
      <c r="A5" s="822"/>
      <c r="B5" s="202" t="s">
        <v>124</v>
      </c>
      <c r="C5" s="202" t="s">
        <v>122</v>
      </c>
      <c r="D5" s="206">
        <f>'Dades esdeveniment'!E99</f>
        <v>0</v>
      </c>
      <c r="E5" s="208">
        <f>D5*F5/$M$1</f>
        <v>0</v>
      </c>
      <c r="F5" s="298">
        <v>1.95</v>
      </c>
      <c r="G5" s="299" t="s">
        <v>406</v>
      </c>
      <c r="H5" s="198" t="s">
        <v>408</v>
      </c>
      <c r="I5" s="438"/>
      <c r="J5" s="438"/>
      <c r="K5" s="195" t="s">
        <v>105</v>
      </c>
      <c r="L5" s="26" t="s">
        <v>105</v>
      </c>
      <c r="M5" s="53"/>
      <c r="N5" s="20" t="s">
        <v>105</v>
      </c>
      <c r="O5" s="20" t="s">
        <v>105</v>
      </c>
      <c r="P5" s="20" t="s">
        <v>105</v>
      </c>
      <c r="Q5" s="20" t="s">
        <v>105</v>
      </c>
      <c r="R5" s="20" t="s">
        <v>105</v>
      </c>
      <c r="S5" s="20" t="s">
        <v>105</v>
      </c>
      <c r="T5" s="20" t="s">
        <v>105</v>
      </c>
      <c r="U5" s="20" t="s">
        <v>105</v>
      </c>
      <c r="V5" s="20" t="s">
        <v>105</v>
      </c>
      <c r="W5" s="30" t="s">
        <v>105</v>
      </c>
      <c r="X5" s="30" t="s">
        <v>105</v>
      </c>
      <c r="Y5" s="30" t="s">
        <v>105</v>
      </c>
      <c r="Z5" s="30" t="s">
        <v>105</v>
      </c>
      <c r="AA5" s="30" t="s">
        <v>105</v>
      </c>
      <c r="AB5" s="30" t="s">
        <v>105</v>
      </c>
      <c r="AC5" s="30" t="s">
        <v>105</v>
      </c>
      <c r="AD5" s="1"/>
    </row>
    <row r="6" spans="1:30" ht="17.399999999999999">
      <c r="A6" s="822"/>
      <c r="B6" s="202" t="s">
        <v>409</v>
      </c>
      <c r="C6" s="202" t="s">
        <v>122</v>
      </c>
      <c r="D6" s="206">
        <f>'Dades esdeveniment'!E100</f>
        <v>0</v>
      </c>
      <c r="E6" s="208">
        <f>D6*F6/$M$1</f>
        <v>0</v>
      </c>
      <c r="F6" s="298">
        <v>2.82</v>
      </c>
      <c r="G6" s="299" t="s">
        <v>406</v>
      </c>
      <c r="H6" s="198" t="s">
        <v>410</v>
      </c>
      <c r="I6" s="438"/>
      <c r="J6" s="438"/>
      <c r="K6" s="195" t="s">
        <v>105</v>
      </c>
      <c r="L6" s="26" t="s">
        <v>105</v>
      </c>
      <c r="M6" s="53"/>
      <c r="N6" s="20" t="s">
        <v>105</v>
      </c>
      <c r="O6" s="20" t="s">
        <v>105</v>
      </c>
      <c r="P6" s="20" t="s">
        <v>105</v>
      </c>
      <c r="Q6" s="20" t="s">
        <v>105</v>
      </c>
      <c r="R6" s="20" t="s">
        <v>105</v>
      </c>
      <c r="S6" s="20" t="s">
        <v>105</v>
      </c>
      <c r="T6" s="20" t="s">
        <v>105</v>
      </c>
      <c r="U6" s="20" t="s">
        <v>105</v>
      </c>
      <c r="V6" s="20" t="s">
        <v>105</v>
      </c>
      <c r="W6" s="30" t="s">
        <v>105</v>
      </c>
      <c r="X6" s="30" t="s">
        <v>105</v>
      </c>
      <c r="Y6" s="30" t="s">
        <v>105</v>
      </c>
      <c r="Z6" s="30" t="s">
        <v>105</v>
      </c>
      <c r="AA6" s="30" t="s">
        <v>105</v>
      </c>
      <c r="AB6" s="30" t="s">
        <v>105</v>
      </c>
      <c r="AC6" s="30" t="s">
        <v>105</v>
      </c>
      <c r="AD6" s="1"/>
    </row>
    <row r="7" spans="1:30" ht="17.399999999999999">
      <c r="A7" s="822"/>
      <c r="B7" s="202" t="s">
        <v>411</v>
      </c>
      <c r="C7" s="202" t="s">
        <v>122</v>
      </c>
      <c r="D7" s="206">
        <f>'Dades esdeveniment'!E101</f>
        <v>0</v>
      </c>
      <c r="E7" s="208">
        <f>D7*F7/$M$1</f>
        <v>0</v>
      </c>
      <c r="F7" s="298">
        <v>4.38</v>
      </c>
      <c r="G7" s="299" t="s">
        <v>406</v>
      </c>
      <c r="H7" s="198" t="s">
        <v>412</v>
      </c>
      <c r="I7" s="438"/>
      <c r="J7" s="438"/>
      <c r="K7" s="195"/>
      <c r="L7" s="26" t="s">
        <v>105</v>
      </c>
      <c r="M7" s="193"/>
      <c r="N7" s="20"/>
      <c r="O7" s="20"/>
      <c r="P7" s="20"/>
      <c r="Q7" s="20"/>
      <c r="R7" s="20"/>
      <c r="S7" s="20"/>
      <c r="T7" s="20"/>
      <c r="U7" s="20"/>
      <c r="V7" s="20"/>
      <c r="W7" s="30"/>
      <c r="X7" s="30"/>
      <c r="Y7" s="30"/>
      <c r="Z7" s="30"/>
      <c r="AA7" s="30"/>
      <c r="AB7" s="30"/>
      <c r="AC7" s="30"/>
      <c r="AD7" s="1"/>
    </row>
    <row r="8" spans="1:30" ht="18" thickBot="1">
      <c r="A8" s="823"/>
      <c r="B8" s="205" t="s">
        <v>121</v>
      </c>
      <c r="C8" s="205" t="s">
        <v>122</v>
      </c>
      <c r="D8" s="207">
        <f>'Dades esdeveniment'!E97</f>
        <v>0</v>
      </c>
      <c r="E8" s="209">
        <f>D8*F8/$M$1</f>
        <v>0</v>
      </c>
      <c r="F8" s="300">
        <v>0.72</v>
      </c>
      <c r="G8" s="301" t="s">
        <v>406</v>
      </c>
      <c r="H8" s="199" t="s">
        <v>413</v>
      </c>
      <c r="I8" s="438"/>
      <c r="J8" s="438"/>
      <c r="K8" s="26" t="s">
        <v>105</v>
      </c>
      <c r="L8" s="26" t="s">
        <v>105</v>
      </c>
      <c r="M8" s="53"/>
      <c r="N8" s="31"/>
      <c r="O8" s="31"/>
      <c r="P8" s="31"/>
      <c r="Q8" s="31"/>
      <c r="R8" s="31"/>
      <c r="S8" s="31"/>
      <c r="T8" s="31"/>
      <c r="U8" s="31"/>
      <c r="V8" s="31"/>
      <c r="W8" s="31"/>
      <c r="X8" s="31"/>
      <c r="Y8" s="30" t="s">
        <v>105</v>
      </c>
      <c r="Z8" s="30" t="s">
        <v>105</v>
      </c>
      <c r="AA8" s="30" t="s">
        <v>105</v>
      </c>
      <c r="AB8" s="30" t="s">
        <v>105</v>
      </c>
      <c r="AC8" s="30" t="s">
        <v>105</v>
      </c>
      <c r="AD8" s="1"/>
    </row>
    <row r="9" spans="1:30" ht="18.600000000000001" thickBot="1">
      <c r="A9" s="441" t="s">
        <v>105</v>
      </c>
      <c r="B9" s="442" t="s">
        <v>105</v>
      </c>
      <c r="C9" s="33"/>
      <c r="D9" s="443" t="s">
        <v>105</v>
      </c>
      <c r="E9" s="443" t="s">
        <v>105</v>
      </c>
      <c r="F9" s="442" t="s">
        <v>105</v>
      </c>
      <c r="G9" s="441" t="s">
        <v>105</v>
      </c>
      <c r="H9" s="444" t="s">
        <v>105</v>
      </c>
      <c r="I9" s="34"/>
      <c r="J9" s="34"/>
      <c r="K9" s="26" t="s">
        <v>105</v>
      </c>
      <c r="L9" s="26" t="s">
        <v>105</v>
      </c>
      <c r="M9" s="51" t="s">
        <v>105</v>
      </c>
      <c r="N9" s="26" t="s">
        <v>105</v>
      </c>
      <c r="O9" s="26" t="s">
        <v>105</v>
      </c>
      <c r="P9" s="26" t="s">
        <v>105</v>
      </c>
      <c r="Q9" s="26" t="s">
        <v>105</v>
      </c>
      <c r="R9" s="26" t="s">
        <v>105</v>
      </c>
      <c r="S9" s="26" t="s">
        <v>105</v>
      </c>
      <c r="T9" s="26" t="s">
        <v>105</v>
      </c>
      <c r="U9" s="26" t="s">
        <v>105</v>
      </c>
      <c r="V9" s="26" t="s">
        <v>105</v>
      </c>
      <c r="W9" s="26" t="s">
        <v>105</v>
      </c>
      <c r="X9" s="26" t="s">
        <v>105</v>
      </c>
      <c r="Y9" s="26" t="s">
        <v>105</v>
      </c>
      <c r="Z9" s="26" t="s">
        <v>105</v>
      </c>
      <c r="AA9" s="26" t="s">
        <v>105</v>
      </c>
      <c r="AB9" s="26" t="s">
        <v>105</v>
      </c>
      <c r="AC9" s="26" t="s">
        <v>105</v>
      </c>
      <c r="AD9" s="1"/>
    </row>
    <row r="10" spans="1:30" ht="34.200000000000003" thickBot="1">
      <c r="A10" s="441" t="s">
        <v>105</v>
      </c>
      <c r="B10" s="442" t="s">
        <v>105</v>
      </c>
      <c r="C10" s="33"/>
      <c r="D10" s="64" t="s">
        <v>414</v>
      </c>
      <c r="E10" s="77">
        <f>SUM(E4:E8)</f>
        <v>0</v>
      </c>
      <c r="F10" s="33"/>
      <c r="G10" s="441" t="s">
        <v>105</v>
      </c>
      <c r="H10" s="441" t="s">
        <v>105</v>
      </c>
      <c r="I10" s="32"/>
      <c r="J10" s="32"/>
      <c r="K10" s="26" t="s">
        <v>105</v>
      </c>
      <c r="L10" s="26" t="s">
        <v>105</v>
      </c>
      <c r="M10" s="51" t="s">
        <v>105</v>
      </c>
      <c r="N10" s="26" t="s">
        <v>105</v>
      </c>
      <c r="O10" s="26" t="s">
        <v>105</v>
      </c>
      <c r="P10" s="26" t="s">
        <v>105</v>
      </c>
      <c r="Q10" s="26" t="s">
        <v>105</v>
      </c>
      <c r="R10" s="26" t="s">
        <v>105</v>
      </c>
      <c r="S10" s="26" t="s">
        <v>105</v>
      </c>
      <c r="T10" s="26" t="s">
        <v>105</v>
      </c>
      <c r="U10" s="26" t="s">
        <v>105</v>
      </c>
      <c r="V10" s="26" t="s">
        <v>105</v>
      </c>
      <c r="W10" s="26" t="s">
        <v>105</v>
      </c>
      <c r="X10" s="26" t="s">
        <v>105</v>
      </c>
      <c r="Y10" s="26" t="s">
        <v>105</v>
      </c>
      <c r="Z10" s="26" t="s">
        <v>105</v>
      </c>
      <c r="AA10" s="26" t="s">
        <v>105</v>
      </c>
      <c r="AB10" s="26" t="s">
        <v>105</v>
      </c>
      <c r="AC10" s="26" t="s">
        <v>105</v>
      </c>
      <c r="AD10" s="1"/>
    </row>
    <row r="11" spans="1:30" ht="18">
      <c r="A11" s="441" t="s">
        <v>105</v>
      </c>
      <c r="B11" s="442" t="s">
        <v>105</v>
      </c>
      <c r="C11" s="33"/>
      <c r="D11" s="443" t="s">
        <v>105</v>
      </c>
      <c r="E11" s="443" t="s">
        <v>105</v>
      </c>
      <c r="F11" s="442" t="s">
        <v>105</v>
      </c>
      <c r="G11" s="441" t="s">
        <v>105</v>
      </c>
      <c r="H11" s="444" t="s">
        <v>105</v>
      </c>
      <c r="I11" s="34"/>
      <c r="J11" s="34"/>
      <c r="K11" s="26" t="s">
        <v>105</v>
      </c>
      <c r="L11" s="26" t="s">
        <v>105</v>
      </c>
      <c r="M11" s="51" t="s">
        <v>105</v>
      </c>
      <c r="N11" s="26" t="s">
        <v>105</v>
      </c>
      <c r="O11" s="26" t="s">
        <v>105</v>
      </c>
      <c r="P11" s="26" t="s">
        <v>105</v>
      </c>
      <c r="Q11" s="26" t="s">
        <v>105</v>
      </c>
      <c r="R11" s="26" t="s">
        <v>105</v>
      </c>
      <c r="S11" s="26" t="s">
        <v>105</v>
      </c>
      <c r="T11" s="26" t="s">
        <v>105</v>
      </c>
      <c r="U11" s="26" t="s">
        <v>105</v>
      </c>
      <c r="V11" s="26" t="s">
        <v>105</v>
      </c>
      <c r="W11" s="26" t="s">
        <v>105</v>
      </c>
      <c r="X11" s="26" t="s">
        <v>105</v>
      </c>
      <c r="Y11" s="26" t="s">
        <v>105</v>
      </c>
      <c r="Z11" s="26" t="s">
        <v>105</v>
      </c>
      <c r="AA11" s="26" t="s">
        <v>105</v>
      </c>
      <c r="AB11" s="26" t="s">
        <v>105</v>
      </c>
      <c r="AC11" s="26" t="s">
        <v>105</v>
      </c>
      <c r="AD11" s="1"/>
    </row>
    <row r="12" spans="1:30" ht="18" thickBot="1">
      <c r="A12" s="7" t="s">
        <v>415</v>
      </c>
      <c r="B12" s="8" t="s">
        <v>105</v>
      </c>
      <c r="C12" s="8"/>
      <c r="D12" s="13" t="s">
        <v>105</v>
      </c>
      <c r="E12" s="13" t="s">
        <v>105</v>
      </c>
      <c r="F12" s="8" t="s">
        <v>105</v>
      </c>
      <c r="G12" s="8" t="s">
        <v>105</v>
      </c>
      <c r="H12" s="8" t="s">
        <v>105</v>
      </c>
      <c r="I12" s="8"/>
      <c r="J12" s="447"/>
      <c r="K12" s="26" t="s">
        <v>105</v>
      </c>
      <c r="L12" s="26" t="s">
        <v>105</v>
      </c>
      <c r="M12" s="51" t="s">
        <v>105</v>
      </c>
      <c r="N12" s="26" t="s">
        <v>105</v>
      </c>
      <c r="O12" s="26" t="s">
        <v>105</v>
      </c>
      <c r="P12" s="26" t="s">
        <v>105</v>
      </c>
      <c r="Q12" s="26" t="s">
        <v>105</v>
      </c>
      <c r="R12" s="26" t="s">
        <v>105</v>
      </c>
      <c r="S12" s="26" t="s">
        <v>105</v>
      </c>
      <c r="T12" s="26" t="s">
        <v>105</v>
      </c>
      <c r="U12" s="26" t="s">
        <v>105</v>
      </c>
      <c r="V12" s="26" t="s">
        <v>105</v>
      </c>
      <c r="W12" s="26" t="s">
        <v>105</v>
      </c>
      <c r="X12" s="26" t="s">
        <v>105</v>
      </c>
      <c r="Y12" s="26" t="s">
        <v>105</v>
      </c>
      <c r="Z12" s="26" t="s">
        <v>105</v>
      </c>
      <c r="AA12" s="26" t="s">
        <v>105</v>
      </c>
      <c r="AB12" s="26" t="s">
        <v>105</v>
      </c>
      <c r="AC12" s="26" t="s">
        <v>105</v>
      </c>
      <c r="AD12" s="1"/>
    </row>
    <row r="13" spans="1:30" ht="18" thickBot="1">
      <c r="A13" s="213" t="s">
        <v>239</v>
      </c>
      <c r="B13" s="214" t="s">
        <v>293</v>
      </c>
      <c r="C13" s="221" t="s">
        <v>294</v>
      </c>
      <c r="D13" s="222" t="s">
        <v>416</v>
      </c>
      <c r="E13" s="215" t="s">
        <v>350</v>
      </c>
      <c r="F13" s="216" t="s">
        <v>382</v>
      </c>
      <c r="G13" s="216" t="s">
        <v>352</v>
      </c>
      <c r="H13" s="217" t="s">
        <v>298</v>
      </c>
      <c r="I13" s="437" t="s">
        <v>432</v>
      </c>
      <c r="J13" s="448"/>
      <c r="K13" s="195"/>
      <c r="L13" s="26"/>
      <c r="M13" s="193" t="s">
        <v>105</v>
      </c>
      <c r="N13" s="20" t="s">
        <v>105</v>
      </c>
      <c r="O13" s="20" t="s">
        <v>105</v>
      </c>
      <c r="P13" s="20" t="s">
        <v>105</v>
      </c>
      <c r="Q13" s="20" t="s">
        <v>105</v>
      </c>
      <c r="R13" s="20" t="s">
        <v>105</v>
      </c>
      <c r="S13" s="20" t="s">
        <v>105</v>
      </c>
      <c r="T13" s="20" t="s">
        <v>105</v>
      </c>
      <c r="U13" s="20" t="s">
        <v>105</v>
      </c>
      <c r="V13" s="20" t="s">
        <v>105</v>
      </c>
      <c r="W13" s="30" t="s">
        <v>105</v>
      </c>
      <c r="X13" s="30" t="s">
        <v>105</v>
      </c>
      <c r="Y13" s="30" t="s">
        <v>105</v>
      </c>
      <c r="Z13" s="30" t="s">
        <v>105</v>
      </c>
      <c r="AA13" s="30" t="s">
        <v>105</v>
      </c>
      <c r="AB13" s="30" t="s">
        <v>105</v>
      </c>
      <c r="AC13" s="30" t="s">
        <v>105</v>
      </c>
      <c r="AD13" s="1"/>
    </row>
    <row r="14" spans="1:30" ht="17.399999999999999">
      <c r="A14" s="824" t="s">
        <v>127</v>
      </c>
      <c r="B14" s="197" t="s">
        <v>417</v>
      </c>
      <c r="C14" s="210" t="s">
        <v>433</v>
      </c>
      <c r="D14" s="219">
        <f>'Dades esdeveniment'!E102/1000*I14</f>
        <v>0</v>
      </c>
      <c r="E14" s="220">
        <f t="shared" ref="E14:E25" si="0">D14*F14/$M$1</f>
        <v>0</v>
      </c>
      <c r="F14" s="293">
        <v>0.1</v>
      </c>
      <c r="G14" s="211" t="s">
        <v>418</v>
      </c>
      <c r="H14" s="212" t="s">
        <v>419</v>
      </c>
      <c r="I14" s="439">
        <v>1000</v>
      </c>
      <c r="J14" s="446"/>
      <c r="K14" s="195"/>
      <c r="L14" s="26"/>
      <c r="M14" s="193" t="s">
        <v>105</v>
      </c>
      <c r="N14" s="20" t="s">
        <v>105</v>
      </c>
      <c r="O14" s="31"/>
      <c r="P14" s="31"/>
      <c r="Q14" s="31"/>
      <c r="R14" s="31"/>
      <c r="S14" s="31"/>
      <c r="T14" s="31"/>
      <c r="U14" s="31"/>
      <c r="V14" s="31"/>
      <c r="W14" s="30" t="s">
        <v>105</v>
      </c>
      <c r="X14" s="30" t="s">
        <v>105</v>
      </c>
      <c r="Y14" s="30" t="s">
        <v>105</v>
      </c>
      <c r="Z14" s="30" t="s">
        <v>105</v>
      </c>
      <c r="AA14" s="30" t="s">
        <v>105</v>
      </c>
      <c r="AB14" s="30" t="s">
        <v>105</v>
      </c>
      <c r="AC14" s="30" t="s">
        <v>105</v>
      </c>
      <c r="AD14" s="1"/>
    </row>
    <row r="15" spans="1:30" ht="17.399999999999999">
      <c r="A15" s="825"/>
      <c r="B15" s="197" t="s">
        <v>129</v>
      </c>
      <c r="C15" s="210" t="s">
        <v>433</v>
      </c>
      <c r="D15" s="219">
        <f>'Dades esdeveniment'!E103/1000*I15</f>
        <v>0</v>
      </c>
      <c r="E15" s="220">
        <f t="shared" si="0"/>
        <v>0</v>
      </c>
      <c r="F15" s="294">
        <v>1.45</v>
      </c>
      <c r="G15" s="194" t="s">
        <v>418</v>
      </c>
      <c r="H15" s="200" t="s">
        <v>419</v>
      </c>
      <c r="I15" s="439">
        <v>715</v>
      </c>
      <c r="J15" s="446"/>
      <c r="K15" s="195" t="s">
        <v>105</v>
      </c>
      <c r="L15" s="26"/>
      <c r="M15" s="193" t="s">
        <v>105</v>
      </c>
      <c r="N15" s="20" t="s">
        <v>105</v>
      </c>
      <c r="O15" s="31"/>
      <c r="P15" s="31"/>
      <c r="Q15" s="31"/>
      <c r="R15" s="31"/>
      <c r="S15" s="20" t="s">
        <v>105</v>
      </c>
      <c r="T15" s="20" t="s">
        <v>105</v>
      </c>
      <c r="U15" s="20" t="s">
        <v>105</v>
      </c>
      <c r="V15" s="20" t="s">
        <v>105</v>
      </c>
      <c r="W15" s="30" t="s">
        <v>105</v>
      </c>
      <c r="X15" s="30" t="s">
        <v>105</v>
      </c>
      <c r="Y15" s="30" t="s">
        <v>105</v>
      </c>
      <c r="Z15" s="30" t="s">
        <v>105</v>
      </c>
      <c r="AA15" s="30" t="s">
        <v>105</v>
      </c>
      <c r="AB15" s="30" t="s">
        <v>105</v>
      </c>
      <c r="AC15" s="30" t="s">
        <v>105</v>
      </c>
      <c r="AD15" s="1"/>
    </row>
    <row r="16" spans="1:30" ht="17.399999999999999">
      <c r="A16" s="825"/>
      <c r="B16" s="197" t="s">
        <v>130</v>
      </c>
      <c r="C16" s="210" t="s">
        <v>433</v>
      </c>
      <c r="D16" s="219">
        <f>'Dades esdeveniment'!E104/1000*I16</f>
        <v>0</v>
      </c>
      <c r="E16" s="220">
        <f t="shared" si="0"/>
        <v>0</v>
      </c>
      <c r="F16" s="294">
        <v>7.04</v>
      </c>
      <c r="G16" s="194" t="s">
        <v>418</v>
      </c>
      <c r="H16" s="200" t="s">
        <v>419</v>
      </c>
      <c r="I16" s="439">
        <v>1000</v>
      </c>
      <c r="J16" s="446"/>
      <c r="K16" s="195" t="s">
        <v>105</v>
      </c>
      <c r="L16" s="26" t="s">
        <v>105</v>
      </c>
      <c r="M16" s="193" t="s">
        <v>105</v>
      </c>
      <c r="N16" s="20" t="s">
        <v>105</v>
      </c>
      <c r="O16" s="20" t="s">
        <v>105</v>
      </c>
      <c r="P16" s="20" t="s">
        <v>105</v>
      </c>
      <c r="Q16" s="20" t="s">
        <v>105</v>
      </c>
      <c r="R16" s="20" t="s">
        <v>105</v>
      </c>
      <c r="S16" s="20" t="s">
        <v>105</v>
      </c>
      <c r="T16" s="20" t="s">
        <v>105</v>
      </c>
      <c r="U16" s="20" t="s">
        <v>105</v>
      </c>
      <c r="V16" s="20" t="s">
        <v>105</v>
      </c>
      <c r="W16" s="30" t="s">
        <v>105</v>
      </c>
      <c r="X16" s="30" t="s">
        <v>105</v>
      </c>
      <c r="Y16" s="30" t="s">
        <v>105</v>
      </c>
      <c r="Z16" s="30" t="s">
        <v>105</v>
      </c>
      <c r="AA16" s="30" t="s">
        <v>105</v>
      </c>
      <c r="AB16" s="30" t="s">
        <v>105</v>
      </c>
      <c r="AC16" s="30" t="s">
        <v>105</v>
      </c>
      <c r="AD16" s="1"/>
    </row>
    <row r="17" spans="1:30" ht="17.399999999999999">
      <c r="A17" s="825"/>
      <c r="B17" s="197" t="s">
        <v>131</v>
      </c>
      <c r="C17" s="210" t="s">
        <v>433</v>
      </c>
      <c r="D17" s="219">
        <f>'Dades esdeveniment'!E105/1000*I17</f>
        <v>0</v>
      </c>
      <c r="E17" s="220">
        <f t="shared" si="0"/>
        <v>0</v>
      </c>
      <c r="F17" s="294">
        <v>1.49</v>
      </c>
      <c r="G17" s="194" t="s">
        <v>418</v>
      </c>
      <c r="H17" s="200" t="s">
        <v>419</v>
      </c>
      <c r="I17" s="439">
        <v>993</v>
      </c>
      <c r="J17" s="446"/>
      <c r="K17" s="195" t="s">
        <v>105</v>
      </c>
      <c r="L17" s="26" t="s">
        <v>105</v>
      </c>
      <c r="M17" s="193" t="s">
        <v>105</v>
      </c>
      <c r="N17" s="20" t="s">
        <v>105</v>
      </c>
      <c r="O17" s="31"/>
      <c r="P17" s="31"/>
      <c r="Q17" s="20" t="s">
        <v>105</v>
      </c>
      <c r="R17" s="20" t="s">
        <v>105</v>
      </c>
      <c r="S17" s="20" t="s">
        <v>105</v>
      </c>
      <c r="T17" s="20" t="s">
        <v>105</v>
      </c>
      <c r="U17" s="20" t="s">
        <v>105</v>
      </c>
      <c r="V17" s="20" t="s">
        <v>105</v>
      </c>
      <c r="W17" s="30" t="s">
        <v>105</v>
      </c>
      <c r="X17" s="30" t="s">
        <v>105</v>
      </c>
      <c r="Y17" s="30" t="s">
        <v>105</v>
      </c>
      <c r="Z17" s="30" t="s">
        <v>105</v>
      </c>
      <c r="AA17" s="30" t="s">
        <v>105</v>
      </c>
      <c r="AB17" s="30" t="s">
        <v>105</v>
      </c>
      <c r="AC17" s="30" t="s">
        <v>105</v>
      </c>
      <c r="AD17" s="1"/>
    </row>
    <row r="18" spans="1:30" ht="17.399999999999999">
      <c r="A18" s="825"/>
      <c r="B18" s="197" t="s">
        <v>132</v>
      </c>
      <c r="C18" s="210" t="s">
        <v>433</v>
      </c>
      <c r="D18" s="219">
        <f>'Dades esdeveniment'!E106/1000*I18</f>
        <v>0</v>
      </c>
      <c r="E18" s="220">
        <f t="shared" si="0"/>
        <v>0</v>
      </c>
      <c r="F18" s="294">
        <v>1.84</v>
      </c>
      <c r="G18" s="194" t="s">
        <v>418</v>
      </c>
      <c r="H18" s="200" t="s">
        <v>419</v>
      </c>
      <c r="I18" s="439">
        <v>992</v>
      </c>
      <c r="J18" s="446"/>
      <c r="K18" s="195" t="s">
        <v>105</v>
      </c>
      <c r="L18" s="26" t="s">
        <v>105</v>
      </c>
      <c r="M18" s="193" t="s">
        <v>105</v>
      </c>
      <c r="N18" s="20" t="s">
        <v>105</v>
      </c>
      <c r="O18" s="31"/>
      <c r="P18" s="31"/>
      <c r="Q18" s="20"/>
      <c r="R18" s="20"/>
      <c r="S18" s="20"/>
      <c r="T18" s="20"/>
      <c r="U18" s="20"/>
      <c r="V18" s="20"/>
      <c r="W18" s="30"/>
      <c r="X18" s="30"/>
      <c r="Y18" s="30"/>
      <c r="Z18" s="30"/>
      <c r="AA18" s="30"/>
      <c r="AB18" s="30"/>
      <c r="AC18" s="30"/>
      <c r="AD18" s="1"/>
    </row>
    <row r="19" spans="1:30" ht="17.399999999999999">
      <c r="A19" s="825"/>
      <c r="B19" s="197" t="s">
        <v>133</v>
      </c>
      <c r="C19" s="210" t="s">
        <v>433</v>
      </c>
      <c r="D19" s="219">
        <f>'Dades esdeveniment'!E107/1000*I19</f>
        <v>0</v>
      </c>
      <c r="E19" s="220">
        <f t="shared" si="0"/>
        <v>0</v>
      </c>
      <c r="F19" s="294">
        <v>1.41</v>
      </c>
      <c r="G19" s="194" t="s">
        <v>418</v>
      </c>
      <c r="H19" s="200" t="s">
        <v>419</v>
      </c>
      <c r="I19" s="439">
        <v>1015</v>
      </c>
      <c r="J19" s="446"/>
      <c r="K19" s="195" t="s">
        <v>105</v>
      </c>
      <c r="L19" s="26" t="s">
        <v>105</v>
      </c>
      <c r="M19" s="193" t="s">
        <v>105</v>
      </c>
      <c r="N19" s="20" t="s">
        <v>105</v>
      </c>
      <c r="O19" s="20" t="s">
        <v>105</v>
      </c>
      <c r="P19" s="20" t="s">
        <v>105</v>
      </c>
      <c r="Q19" s="20" t="s">
        <v>105</v>
      </c>
      <c r="R19" s="20" t="s">
        <v>105</v>
      </c>
      <c r="S19" s="20" t="s">
        <v>105</v>
      </c>
      <c r="T19" s="20" t="s">
        <v>105</v>
      </c>
      <c r="U19" s="20" t="s">
        <v>105</v>
      </c>
      <c r="V19" s="20" t="s">
        <v>105</v>
      </c>
      <c r="W19" s="30" t="s">
        <v>105</v>
      </c>
      <c r="X19" s="30" t="s">
        <v>105</v>
      </c>
      <c r="Y19" s="30" t="s">
        <v>105</v>
      </c>
      <c r="Z19" s="30" t="s">
        <v>105</v>
      </c>
      <c r="AA19" s="30" t="s">
        <v>105</v>
      </c>
      <c r="AB19" s="30" t="s">
        <v>105</v>
      </c>
      <c r="AC19" s="30" t="s">
        <v>105</v>
      </c>
      <c r="AD19" s="1"/>
    </row>
    <row r="20" spans="1:30" ht="17.399999999999999">
      <c r="A20" s="825"/>
      <c r="B20" s="197" t="s">
        <v>134</v>
      </c>
      <c r="C20" s="210" t="s">
        <v>433</v>
      </c>
      <c r="D20" s="219">
        <f>'Dades esdeveniment'!E108/1000*I20</f>
        <v>0</v>
      </c>
      <c r="E20" s="220">
        <f t="shared" si="0"/>
        <v>0</v>
      </c>
      <c r="F20" s="294">
        <v>0.33</v>
      </c>
      <c r="G20" s="194" t="s">
        <v>418</v>
      </c>
      <c r="H20" s="200" t="s">
        <v>419</v>
      </c>
      <c r="I20" s="439">
        <v>1334</v>
      </c>
      <c r="J20" s="446"/>
      <c r="K20" s="195" t="s">
        <v>105</v>
      </c>
      <c r="L20" s="26" t="s">
        <v>105</v>
      </c>
      <c r="M20" s="193" t="s">
        <v>105</v>
      </c>
      <c r="N20" s="20" t="s">
        <v>105</v>
      </c>
      <c r="O20" s="20" t="s">
        <v>105</v>
      </c>
      <c r="P20" s="20" t="s">
        <v>105</v>
      </c>
      <c r="Q20" s="20" t="s">
        <v>105</v>
      </c>
      <c r="R20" s="20" t="s">
        <v>105</v>
      </c>
      <c r="S20" s="20" t="s">
        <v>105</v>
      </c>
      <c r="T20" s="20" t="s">
        <v>105</v>
      </c>
      <c r="U20" s="20" t="s">
        <v>105</v>
      </c>
      <c r="V20" s="20" t="s">
        <v>105</v>
      </c>
      <c r="W20" s="30" t="s">
        <v>105</v>
      </c>
      <c r="X20" s="30" t="s">
        <v>105</v>
      </c>
      <c r="Y20" s="30" t="s">
        <v>105</v>
      </c>
      <c r="Z20" s="30" t="s">
        <v>105</v>
      </c>
      <c r="AA20" s="30" t="s">
        <v>105</v>
      </c>
      <c r="AB20" s="30" t="s">
        <v>105</v>
      </c>
      <c r="AC20" s="30" t="s">
        <v>105</v>
      </c>
      <c r="AD20" s="1"/>
    </row>
    <row r="21" spans="1:30" ht="17.399999999999999">
      <c r="A21" s="825"/>
      <c r="B21" s="197" t="s">
        <v>135</v>
      </c>
      <c r="C21" s="210" t="s">
        <v>433</v>
      </c>
      <c r="D21" s="219">
        <f>'Dades esdeveniment'!E109/1000*I21</f>
        <v>0</v>
      </c>
      <c r="E21" s="220">
        <f t="shared" si="0"/>
        <v>0</v>
      </c>
      <c r="F21" s="294">
        <v>0.42</v>
      </c>
      <c r="G21" s="194" t="s">
        <v>418</v>
      </c>
      <c r="H21" s="200" t="s">
        <v>419</v>
      </c>
      <c r="I21" s="439">
        <v>1040</v>
      </c>
      <c r="J21" s="446"/>
      <c r="K21" s="195" t="s">
        <v>105</v>
      </c>
      <c r="L21" s="26" t="s">
        <v>105</v>
      </c>
      <c r="M21" s="193" t="s">
        <v>105</v>
      </c>
      <c r="N21" s="20" t="s">
        <v>105</v>
      </c>
      <c r="O21" s="31"/>
      <c r="P21" s="31"/>
      <c r="Q21" s="20" t="s">
        <v>105</v>
      </c>
      <c r="R21" s="20" t="s">
        <v>105</v>
      </c>
      <c r="S21" s="20" t="s">
        <v>105</v>
      </c>
      <c r="T21" s="20" t="s">
        <v>105</v>
      </c>
      <c r="U21" s="20" t="s">
        <v>105</v>
      </c>
      <c r="V21" s="20" t="s">
        <v>105</v>
      </c>
      <c r="W21" s="30" t="s">
        <v>105</v>
      </c>
      <c r="X21" s="30" t="s">
        <v>105</v>
      </c>
      <c r="Y21" s="30" t="s">
        <v>105</v>
      </c>
      <c r="Z21" s="30" t="s">
        <v>105</v>
      </c>
      <c r="AA21" s="30" t="s">
        <v>105</v>
      </c>
      <c r="AB21" s="30" t="s">
        <v>105</v>
      </c>
      <c r="AC21" s="30" t="s">
        <v>105</v>
      </c>
      <c r="AD21" s="1"/>
    </row>
    <row r="22" spans="1:30" ht="17.399999999999999">
      <c r="A22" s="825"/>
      <c r="B22" s="197" t="s">
        <v>136</v>
      </c>
      <c r="C22" s="210" t="s">
        <v>433</v>
      </c>
      <c r="D22" s="219">
        <f>'Dades esdeveniment'!E110/1000*I22</f>
        <v>0</v>
      </c>
      <c r="E22" s="220">
        <f t="shared" si="0"/>
        <v>0</v>
      </c>
      <c r="F22" s="294">
        <v>2.97</v>
      </c>
      <c r="G22" s="194" t="s">
        <v>418</v>
      </c>
      <c r="H22" s="200" t="s">
        <v>419</v>
      </c>
      <c r="I22" s="439">
        <v>790</v>
      </c>
      <c r="J22" s="446"/>
      <c r="K22" s="195" t="s">
        <v>105</v>
      </c>
      <c r="L22" s="26" t="s">
        <v>105</v>
      </c>
      <c r="M22" s="193" t="s">
        <v>105</v>
      </c>
      <c r="N22" s="20" t="s">
        <v>105</v>
      </c>
      <c r="O22" s="20" t="s">
        <v>105</v>
      </c>
      <c r="P22" s="20" t="s">
        <v>105</v>
      </c>
      <c r="Q22" s="20" t="s">
        <v>105</v>
      </c>
      <c r="R22" s="20" t="s">
        <v>105</v>
      </c>
      <c r="S22" s="20" t="s">
        <v>105</v>
      </c>
      <c r="T22" s="20" t="s">
        <v>105</v>
      </c>
      <c r="U22" s="20" t="s">
        <v>105</v>
      </c>
      <c r="V22" s="20" t="s">
        <v>105</v>
      </c>
      <c r="W22" s="30" t="s">
        <v>105</v>
      </c>
      <c r="X22" s="30" t="s">
        <v>105</v>
      </c>
      <c r="Y22" s="30" t="s">
        <v>105</v>
      </c>
      <c r="Z22" s="30" t="s">
        <v>105</v>
      </c>
      <c r="AA22" s="30" t="s">
        <v>105</v>
      </c>
      <c r="AB22" s="30" t="s">
        <v>105</v>
      </c>
      <c r="AC22" s="30" t="s">
        <v>105</v>
      </c>
      <c r="AD22" s="1"/>
    </row>
    <row r="23" spans="1:30" ht="28.8">
      <c r="A23" s="825"/>
      <c r="B23" s="197" t="s">
        <v>137</v>
      </c>
      <c r="C23" s="210" t="s">
        <v>433</v>
      </c>
      <c r="D23" s="219">
        <f>'Dades esdeveniment'!E111/1000*I23</f>
        <v>0</v>
      </c>
      <c r="E23" s="220">
        <f t="shared" si="0"/>
        <v>0</v>
      </c>
      <c r="F23" s="294">
        <v>1.1299999999999999</v>
      </c>
      <c r="G23" s="194" t="s">
        <v>418</v>
      </c>
      <c r="H23" s="200" t="s">
        <v>420</v>
      </c>
      <c r="I23" s="439">
        <v>1000</v>
      </c>
      <c r="J23" s="446"/>
      <c r="K23" s="195"/>
      <c r="L23" s="26"/>
      <c r="M23" s="193" t="s">
        <v>105</v>
      </c>
      <c r="N23" s="20" t="s">
        <v>105</v>
      </c>
      <c r="O23" s="20"/>
      <c r="P23" s="20"/>
      <c r="Q23" s="20"/>
      <c r="R23" s="20"/>
      <c r="S23" s="20"/>
      <c r="T23" s="20"/>
      <c r="U23" s="20"/>
      <c r="V23" s="20"/>
      <c r="W23" s="30"/>
      <c r="X23" s="30"/>
      <c r="Y23" s="30"/>
      <c r="Z23" s="30"/>
      <c r="AA23" s="30"/>
      <c r="AB23" s="30"/>
      <c r="AC23" s="30"/>
      <c r="AD23" s="1"/>
    </row>
    <row r="24" spans="1:30" ht="17.399999999999999">
      <c r="A24" s="825"/>
      <c r="B24" s="197" t="s">
        <v>138</v>
      </c>
      <c r="C24" s="210" t="s">
        <v>433</v>
      </c>
      <c r="D24" s="219">
        <f>'Dades esdeveniment'!E112/1000*I24</f>
        <v>0</v>
      </c>
      <c r="E24" s="220">
        <f t="shared" si="0"/>
        <v>0</v>
      </c>
      <c r="F24" s="294">
        <v>1.34</v>
      </c>
      <c r="G24" s="194" t="s">
        <v>418</v>
      </c>
      <c r="H24" s="200" t="s">
        <v>419</v>
      </c>
      <c r="I24" s="439">
        <v>1031</v>
      </c>
      <c r="J24" s="446"/>
      <c r="K24" s="195" t="s">
        <v>105</v>
      </c>
      <c r="L24" s="26" t="s">
        <v>105</v>
      </c>
      <c r="M24" s="193" t="s">
        <v>105</v>
      </c>
      <c r="N24" s="20" t="s">
        <v>105</v>
      </c>
      <c r="O24" s="20" t="s">
        <v>105</v>
      </c>
      <c r="P24" s="20" t="s">
        <v>105</v>
      </c>
      <c r="Q24" s="20" t="s">
        <v>105</v>
      </c>
      <c r="R24" s="20" t="s">
        <v>105</v>
      </c>
      <c r="S24" s="20" t="s">
        <v>105</v>
      </c>
      <c r="T24" s="20" t="s">
        <v>105</v>
      </c>
      <c r="U24" s="20" t="s">
        <v>105</v>
      </c>
      <c r="V24" s="20" t="s">
        <v>105</v>
      </c>
      <c r="W24" s="30" t="s">
        <v>105</v>
      </c>
      <c r="X24" s="30" t="s">
        <v>105</v>
      </c>
      <c r="Y24" s="30" t="s">
        <v>105</v>
      </c>
      <c r="Z24" s="30" t="s">
        <v>105</v>
      </c>
      <c r="AA24" s="30" t="s">
        <v>105</v>
      </c>
      <c r="AB24" s="30" t="s">
        <v>105</v>
      </c>
      <c r="AC24" s="30" t="s">
        <v>105</v>
      </c>
      <c r="AD24" s="1"/>
    </row>
    <row r="25" spans="1:30" ht="29.4" thickBot="1">
      <c r="A25" s="826"/>
      <c r="B25" s="218" t="s">
        <v>421</v>
      </c>
      <c r="C25" s="210" t="s">
        <v>433</v>
      </c>
      <c r="D25" s="219">
        <f>'Dades esdeveniment'!E113/1000*I25</f>
        <v>0</v>
      </c>
      <c r="E25" s="220">
        <f t="shared" si="0"/>
        <v>0</v>
      </c>
      <c r="F25" s="295">
        <f>(0.88+0.42)/2</f>
        <v>0.65</v>
      </c>
      <c r="G25" s="196" t="s">
        <v>418</v>
      </c>
      <c r="H25" s="201" t="s">
        <v>422</v>
      </c>
      <c r="I25" s="439">
        <v>1000</v>
      </c>
      <c r="J25" s="446"/>
      <c r="K25" s="195" t="s">
        <v>105</v>
      </c>
      <c r="L25" s="26" t="s">
        <v>105</v>
      </c>
      <c r="M25" s="193" t="s">
        <v>105</v>
      </c>
      <c r="N25" s="20" t="s">
        <v>105</v>
      </c>
      <c r="O25" s="20" t="s">
        <v>105</v>
      </c>
      <c r="P25" s="20" t="s">
        <v>105</v>
      </c>
      <c r="Q25" s="20" t="s">
        <v>105</v>
      </c>
      <c r="R25" s="20" t="s">
        <v>105</v>
      </c>
      <c r="S25" s="20" t="s">
        <v>105</v>
      </c>
      <c r="T25" s="20" t="s">
        <v>105</v>
      </c>
      <c r="U25" s="20" t="s">
        <v>105</v>
      </c>
      <c r="V25" s="20" t="s">
        <v>105</v>
      </c>
      <c r="W25" s="30" t="s">
        <v>105</v>
      </c>
      <c r="X25" s="30" t="s">
        <v>105</v>
      </c>
      <c r="Y25" s="30" t="s">
        <v>105</v>
      </c>
      <c r="Z25" s="30" t="s">
        <v>105</v>
      </c>
      <c r="AA25" s="30" t="s">
        <v>105</v>
      </c>
      <c r="AB25" s="30" t="s">
        <v>105</v>
      </c>
      <c r="AC25" s="30" t="s">
        <v>105</v>
      </c>
      <c r="AD25" s="1"/>
    </row>
    <row r="26" spans="1:30" ht="18" thickBot="1">
      <c r="A26" s="195"/>
      <c r="B26" s="195"/>
      <c r="C26" s="449"/>
      <c r="D26" s="454"/>
      <c r="E26" s="455"/>
      <c r="F26" s="456"/>
      <c r="G26" s="457"/>
      <c r="H26" s="446"/>
      <c r="I26" s="446"/>
      <c r="J26" s="446"/>
      <c r="K26" s="195"/>
      <c r="L26" s="26"/>
      <c r="M26" s="193"/>
      <c r="N26" s="20"/>
      <c r="O26" s="20"/>
      <c r="P26" s="20"/>
      <c r="Q26" s="20"/>
      <c r="R26" s="20"/>
      <c r="S26" s="20"/>
      <c r="T26" s="20"/>
      <c r="U26" s="20"/>
      <c r="V26" s="20"/>
      <c r="W26" s="30"/>
      <c r="X26" s="30"/>
      <c r="Y26" s="30"/>
      <c r="Z26" s="30"/>
      <c r="AA26" s="30"/>
      <c r="AB26" s="30"/>
      <c r="AC26" s="30"/>
      <c r="AD26" s="1"/>
    </row>
    <row r="27" spans="1:30" ht="34.200000000000003" thickBot="1">
      <c r="A27" s="441" t="s">
        <v>105</v>
      </c>
      <c r="B27" s="442" t="s">
        <v>105</v>
      </c>
      <c r="C27" s="33"/>
      <c r="D27" s="64" t="s">
        <v>423</v>
      </c>
      <c r="E27" s="77">
        <f>SUM(E14:E25)</f>
        <v>0</v>
      </c>
      <c r="F27" s="442" t="s">
        <v>105</v>
      </c>
      <c r="G27" s="441" t="s">
        <v>105</v>
      </c>
      <c r="H27" s="444" t="s">
        <v>105</v>
      </c>
      <c r="I27" s="34"/>
      <c r="J27" s="34"/>
      <c r="K27" s="26" t="s">
        <v>105</v>
      </c>
      <c r="L27" s="26" t="s">
        <v>105</v>
      </c>
      <c r="M27" s="193" t="s">
        <v>105</v>
      </c>
      <c r="N27" s="20" t="s">
        <v>105</v>
      </c>
      <c r="O27" s="26" t="s">
        <v>105</v>
      </c>
      <c r="P27" s="26" t="s">
        <v>105</v>
      </c>
      <c r="Q27" s="26" t="s">
        <v>105</v>
      </c>
      <c r="R27" s="26" t="s">
        <v>105</v>
      </c>
      <c r="S27" s="26" t="s">
        <v>105</v>
      </c>
      <c r="T27" s="26" t="s">
        <v>105</v>
      </c>
      <c r="U27" s="26" t="s">
        <v>105</v>
      </c>
      <c r="V27" s="26" t="s">
        <v>105</v>
      </c>
      <c r="W27" s="26" t="s">
        <v>105</v>
      </c>
      <c r="X27" s="26" t="s">
        <v>105</v>
      </c>
      <c r="Y27" s="26" t="s">
        <v>105</v>
      </c>
      <c r="Z27" s="26" t="s">
        <v>105</v>
      </c>
      <c r="AA27" s="26" t="s">
        <v>105</v>
      </c>
      <c r="AB27" s="26" t="s">
        <v>105</v>
      </c>
      <c r="AC27" s="26" t="s">
        <v>105</v>
      </c>
      <c r="AD27" s="1"/>
    </row>
    <row r="28" spans="1:30" ht="18">
      <c r="A28" s="441" t="s">
        <v>105</v>
      </c>
      <c r="B28" s="442" t="s">
        <v>105</v>
      </c>
      <c r="C28" s="33"/>
      <c r="D28" s="443" t="s">
        <v>105</v>
      </c>
      <c r="E28" s="443" t="s">
        <v>105</v>
      </c>
      <c r="F28" s="442" t="s">
        <v>105</v>
      </c>
      <c r="G28" s="441" t="s">
        <v>105</v>
      </c>
      <c r="H28" s="444" t="s">
        <v>105</v>
      </c>
      <c r="I28" s="34"/>
      <c r="J28" s="34"/>
      <c r="K28" s="26" t="s">
        <v>105</v>
      </c>
      <c r="L28" s="26" t="s">
        <v>105</v>
      </c>
      <c r="M28" s="51" t="s">
        <v>105</v>
      </c>
      <c r="N28" s="26" t="s">
        <v>105</v>
      </c>
      <c r="O28" s="26" t="s">
        <v>105</v>
      </c>
      <c r="P28" s="26" t="s">
        <v>105</v>
      </c>
      <c r="Q28" s="26" t="s">
        <v>105</v>
      </c>
      <c r="R28" s="26" t="s">
        <v>105</v>
      </c>
      <c r="S28" s="26" t="s">
        <v>105</v>
      </c>
      <c r="T28" s="26" t="s">
        <v>105</v>
      </c>
      <c r="U28" s="26" t="s">
        <v>105</v>
      </c>
      <c r="V28" s="26" t="s">
        <v>105</v>
      </c>
      <c r="W28" s="26" t="s">
        <v>105</v>
      </c>
      <c r="X28" s="26" t="s">
        <v>105</v>
      </c>
      <c r="Y28" s="26" t="s">
        <v>105</v>
      </c>
      <c r="Z28" s="26" t="s">
        <v>105</v>
      </c>
      <c r="AA28" s="26" t="s">
        <v>105</v>
      </c>
      <c r="AB28" s="26" t="s">
        <v>105</v>
      </c>
      <c r="AC28" s="26" t="s">
        <v>105</v>
      </c>
      <c r="AD28" s="1"/>
    </row>
    <row r="29" spans="1:30" ht="18">
      <c r="A29" s="441" t="s">
        <v>105</v>
      </c>
      <c r="B29" s="442" t="s">
        <v>105</v>
      </c>
      <c r="C29" s="33"/>
      <c r="D29" s="443" t="s">
        <v>105</v>
      </c>
      <c r="E29" s="443" t="s">
        <v>105</v>
      </c>
      <c r="F29" s="442" t="s">
        <v>105</v>
      </c>
      <c r="G29" s="441" t="s">
        <v>105</v>
      </c>
      <c r="H29" s="444" t="s">
        <v>105</v>
      </c>
      <c r="I29" s="34"/>
      <c r="J29" s="34"/>
      <c r="K29" s="26" t="s">
        <v>105</v>
      </c>
      <c r="L29" s="26" t="s">
        <v>105</v>
      </c>
      <c r="M29" s="51" t="s">
        <v>105</v>
      </c>
      <c r="N29" s="26" t="s">
        <v>105</v>
      </c>
      <c r="O29" s="26" t="s">
        <v>105</v>
      </c>
      <c r="P29" s="26" t="s">
        <v>105</v>
      </c>
      <c r="Q29" s="26" t="s">
        <v>105</v>
      </c>
      <c r="R29" s="26" t="s">
        <v>105</v>
      </c>
      <c r="S29" s="26" t="s">
        <v>105</v>
      </c>
      <c r="T29" s="26" t="s">
        <v>105</v>
      </c>
      <c r="U29" s="26" t="s">
        <v>105</v>
      </c>
      <c r="V29" s="26" t="s">
        <v>105</v>
      </c>
      <c r="W29" s="26" t="s">
        <v>105</v>
      </c>
      <c r="X29" s="26" t="s">
        <v>105</v>
      </c>
      <c r="Y29" s="26" t="s">
        <v>105</v>
      </c>
      <c r="Z29" s="26" t="s">
        <v>105</v>
      </c>
      <c r="AA29" s="26" t="s">
        <v>105</v>
      </c>
      <c r="AB29" s="26" t="s">
        <v>105</v>
      </c>
      <c r="AC29" s="26" t="s">
        <v>105</v>
      </c>
      <c r="AD29" s="1"/>
    </row>
    <row r="30" spans="1:30" ht="18">
      <c r="A30" s="441" t="s">
        <v>105</v>
      </c>
      <c r="B30" s="442" t="s">
        <v>105</v>
      </c>
      <c r="C30" s="33"/>
      <c r="D30" s="443" t="s">
        <v>105</v>
      </c>
      <c r="E30" s="443" t="s">
        <v>105</v>
      </c>
      <c r="F30" s="442" t="s">
        <v>105</v>
      </c>
      <c r="G30" s="441" t="s">
        <v>105</v>
      </c>
      <c r="H30" s="444" t="s">
        <v>105</v>
      </c>
      <c r="I30" s="34"/>
      <c r="J30" s="34"/>
      <c r="K30" s="26" t="s">
        <v>105</v>
      </c>
      <c r="L30" s="26" t="s">
        <v>105</v>
      </c>
      <c r="M30" s="51" t="s">
        <v>105</v>
      </c>
      <c r="N30" s="26" t="s">
        <v>105</v>
      </c>
      <c r="O30" s="26" t="s">
        <v>105</v>
      </c>
      <c r="P30" s="26" t="s">
        <v>105</v>
      </c>
      <c r="Q30" s="26" t="s">
        <v>105</v>
      </c>
      <c r="R30" s="26" t="s">
        <v>105</v>
      </c>
      <c r="S30" s="26" t="s">
        <v>105</v>
      </c>
      <c r="T30" s="26" t="s">
        <v>105</v>
      </c>
      <c r="U30" s="26" t="s">
        <v>105</v>
      </c>
      <c r="V30" s="26" t="s">
        <v>105</v>
      </c>
      <c r="W30" s="26" t="s">
        <v>105</v>
      </c>
      <c r="X30" s="26" t="s">
        <v>105</v>
      </c>
      <c r="Y30" s="26" t="s">
        <v>105</v>
      </c>
      <c r="Z30" s="26" t="s">
        <v>105</v>
      </c>
      <c r="AA30" s="26" t="s">
        <v>105</v>
      </c>
      <c r="AB30" s="26" t="s">
        <v>105</v>
      </c>
      <c r="AC30" s="26" t="s">
        <v>105</v>
      </c>
      <c r="AD30" s="1"/>
    </row>
    <row r="31" spans="1:30" ht="18">
      <c r="A31" s="441" t="s">
        <v>105</v>
      </c>
      <c r="B31" s="442" t="s">
        <v>105</v>
      </c>
      <c r="C31" s="33"/>
      <c r="D31" s="443" t="s">
        <v>105</v>
      </c>
      <c r="E31" s="443" t="s">
        <v>105</v>
      </c>
      <c r="F31" s="442" t="s">
        <v>105</v>
      </c>
      <c r="G31" s="441" t="s">
        <v>105</v>
      </c>
      <c r="H31" s="444" t="s">
        <v>105</v>
      </c>
      <c r="I31" s="34"/>
      <c r="J31" s="34"/>
      <c r="K31" s="26" t="s">
        <v>105</v>
      </c>
      <c r="L31" s="26" t="s">
        <v>105</v>
      </c>
      <c r="M31" s="51" t="s">
        <v>105</v>
      </c>
      <c r="N31" s="26" t="s">
        <v>105</v>
      </c>
      <c r="O31" s="26" t="s">
        <v>105</v>
      </c>
      <c r="P31" s="26" t="s">
        <v>105</v>
      </c>
      <c r="Q31" s="26" t="s">
        <v>105</v>
      </c>
      <c r="R31" s="26" t="s">
        <v>105</v>
      </c>
      <c r="S31" s="26" t="s">
        <v>105</v>
      </c>
      <c r="T31" s="26" t="s">
        <v>105</v>
      </c>
      <c r="U31" s="26" t="s">
        <v>105</v>
      </c>
      <c r="V31" s="26" t="s">
        <v>105</v>
      </c>
      <c r="W31" s="26" t="s">
        <v>105</v>
      </c>
      <c r="X31" s="26" t="s">
        <v>105</v>
      </c>
      <c r="Y31" s="26" t="s">
        <v>105</v>
      </c>
      <c r="Z31" s="26" t="s">
        <v>105</v>
      </c>
      <c r="AA31" s="26" t="s">
        <v>105</v>
      </c>
      <c r="AB31" s="26" t="s">
        <v>105</v>
      </c>
      <c r="AC31" s="26" t="s">
        <v>105</v>
      </c>
      <c r="AD31" s="1"/>
    </row>
    <row r="32" spans="1:30" ht="18">
      <c r="A32" s="441" t="s">
        <v>105</v>
      </c>
      <c r="B32" s="442" t="s">
        <v>105</v>
      </c>
      <c r="C32" s="33"/>
      <c r="D32" s="443" t="s">
        <v>105</v>
      </c>
      <c r="E32" s="443" t="s">
        <v>105</v>
      </c>
      <c r="F32" s="442" t="s">
        <v>105</v>
      </c>
      <c r="G32" s="441" t="s">
        <v>105</v>
      </c>
      <c r="H32" s="444" t="s">
        <v>105</v>
      </c>
      <c r="I32" s="34"/>
      <c r="J32" s="34"/>
      <c r="K32" s="26" t="s">
        <v>105</v>
      </c>
      <c r="L32" s="26" t="s">
        <v>105</v>
      </c>
      <c r="M32" s="51" t="s">
        <v>105</v>
      </c>
      <c r="N32" s="26" t="s">
        <v>105</v>
      </c>
      <c r="O32" s="26" t="s">
        <v>105</v>
      </c>
      <c r="P32" s="26" t="s">
        <v>105</v>
      </c>
      <c r="Q32" s="26" t="s">
        <v>105</v>
      </c>
      <c r="R32" s="26" t="s">
        <v>105</v>
      </c>
      <c r="S32" s="26" t="s">
        <v>105</v>
      </c>
      <c r="T32" s="26" t="s">
        <v>105</v>
      </c>
      <c r="U32" s="26" t="s">
        <v>105</v>
      </c>
      <c r="V32" s="26" t="s">
        <v>105</v>
      </c>
      <c r="W32" s="26" t="s">
        <v>105</v>
      </c>
      <c r="X32" s="26" t="s">
        <v>105</v>
      </c>
      <c r="Y32" s="26" t="s">
        <v>105</v>
      </c>
      <c r="Z32" s="26" t="s">
        <v>105</v>
      </c>
      <c r="AA32" s="26" t="s">
        <v>105</v>
      </c>
      <c r="AB32" s="26" t="s">
        <v>105</v>
      </c>
      <c r="AC32" s="26" t="s">
        <v>105</v>
      </c>
      <c r="AD32" s="1"/>
    </row>
    <row r="33" spans="1:30" ht="18">
      <c r="A33" s="441" t="s">
        <v>105</v>
      </c>
      <c r="B33" s="442" t="s">
        <v>105</v>
      </c>
      <c r="C33" s="33"/>
      <c r="D33" s="443" t="s">
        <v>105</v>
      </c>
      <c r="E33" s="443" t="s">
        <v>105</v>
      </c>
      <c r="F33" s="442" t="s">
        <v>105</v>
      </c>
      <c r="G33" s="441" t="s">
        <v>105</v>
      </c>
      <c r="H33" s="444" t="s">
        <v>105</v>
      </c>
      <c r="I33" s="34"/>
      <c r="J33" s="34"/>
      <c r="K33" s="26" t="s">
        <v>105</v>
      </c>
      <c r="L33" s="26" t="s">
        <v>105</v>
      </c>
      <c r="M33" s="51" t="s">
        <v>105</v>
      </c>
      <c r="N33" s="26" t="s">
        <v>105</v>
      </c>
      <c r="O33" s="26" t="s">
        <v>105</v>
      </c>
      <c r="P33" s="26" t="s">
        <v>105</v>
      </c>
      <c r="Q33" s="26" t="s">
        <v>105</v>
      </c>
      <c r="R33" s="26" t="s">
        <v>105</v>
      </c>
      <c r="S33" s="26" t="s">
        <v>105</v>
      </c>
      <c r="T33" s="26" t="s">
        <v>105</v>
      </c>
      <c r="U33" s="26" t="s">
        <v>105</v>
      </c>
      <c r="V33" s="26" t="s">
        <v>105</v>
      </c>
      <c r="W33" s="26" t="s">
        <v>105</v>
      </c>
      <c r="X33" s="26" t="s">
        <v>105</v>
      </c>
      <c r="Y33" s="26" t="s">
        <v>105</v>
      </c>
      <c r="Z33" s="26" t="s">
        <v>105</v>
      </c>
      <c r="AA33" s="26" t="s">
        <v>105</v>
      </c>
      <c r="AB33" s="26" t="s">
        <v>105</v>
      </c>
      <c r="AC33" s="26" t="s">
        <v>105</v>
      </c>
      <c r="AD33" s="1"/>
    </row>
    <row r="34" spans="1:30" ht="18">
      <c r="A34" s="441" t="s">
        <v>105</v>
      </c>
      <c r="B34" s="442" t="s">
        <v>105</v>
      </c>
      <c r="C34" s="33"/>
      <c r="D34" s="443" t="s">
        <v>105</v>
      </c>
      <c r="E34" s="443" t="s">
        <v>105</v>
      </c>
      <c r="F34" s="442" t="s">
        <v>105</v>
      </c>
      <c r="G34" s="441" t="s">
        <v>105</v>
      </c>
      <c r="H34" s="444" t="s">
        <v>105</v>
      </c>
      <c r="I34" s="34"/>
      <c r="J34" s="34"/>
      <c r="K34" s="26" t="s">
        <v>105</v>
      </c>
      <c r="L34" s="26" t="s">
        <v>105</v>
      </c>
      <c r="M34" s="51" t="s">
        <v>105</v>
      </c>
      <c r="N34" s="26" t="s">
        <v>105</v>
      </c>
      <c r="O34" s="26" t="s">
        <v>105</v>
      </c>
      <c r="P34" s="26" t="s">
        <v>105</v>
      </c>
      <c r="Q34" s="26" t="s">
        <v>105</v>
      </c>
      <c r="R34" s="26" t="s">
        <v>105</v>
      </c>
      <c r="S34" s="26" t="s">
        <v>105</v>
      </c>
      <c r="T34" s="26" t="s">
        <v>105</v>
      </c>
      <c r="U34" s="26" t="s">
        <v>105</v>
      </c>
      <c r="V34" s="26" t="s">
        <v>105</v>
      </c>
      <c r="W34" s="26" t="s">
        <v>105</v>
      </c>
      <c r="X34" s="26" t="s">
        <v>105</v>
      </c>
      <c r="Y34" s="26" t="s">
        <v>105</v>
      </c>
      <c r="Z34" s="26" t="s">
        <v>105</v>
      </c>
      <c r="AA34" s="26" t="s">
        <v>105</v>
      </c>
      <c r="AB34" s="26" t="s">
        <v>105</v>
      </c>
      <c r="AC34" s="26" t="s">
        <v>105</v>
      </c>
      <c r="AD34" s="1"/>
    </row>
    <row r="35" spans="1:30">
      <c r="A35" s="30" t="s">
        <v>105</v>
      </c>
      <c r="B35" s="30" t="s">
        <v>105</v>
      </c>
      <c r="C35" s="30"/>
      <c r="D35" s="35" t="s">
        <v>105</v>
      </c>
      <c r="E35" s="35" t="s">
        <v>105</v>
      </c>
      <c r="F35" s="30" t="s">
        <v>105</v>
      </c>
      <c r="G35" s="30" t="s">
        <v>105</v>
      </c>
      <c r="H35" s="30" t="s">
        <v>105</v>
      </c>
      <c r="I35" s="30"/>
      <c r="J35" s="30"/>
      <c r="K35" s="30" t="s">
        <v>105</v>
      </c>
      <c r="L35" s="30" t="s">
        <v>105</v>
      </c>
      <c r="M35" s="52" t="s">
        <v>105</v>
      </c>
      <c r="N35" s="30" t="s">
        <v>105</v>
      </c>
      <c r="O35" s="30" t="s">
        <v>105</v>
      </c>
      <c r="P35" s="30" t="s">
        <v>105</v>
      </c>
      <c r="Q35" s="30" t="s">
        <v>105</v>
      </c>
      <c r="R35" s="30" t="s">
        <v>105</v>
      </c>
      <c r="S35" s="30" t="s">
        <v>105</v>
      </c>
      <c r="T35" s="30" t="s">
        <v>105</v>
      </c>
      <c r="U35" s="30" t="s">
        <v>105</v>
      </c>
      <c r="V35" s="30" t="s">
        <v>105</v>
      </c>
      <c r="W35" s="30" t="s">
        <v>105</v>
      </c>
      <c r="X35" s="30" t="s">
        <v>105</v>
      </c>
      <c r="Y35" s="30" t="s">
        <v>105</v>
      </c>
      <c r="Z35" s="30" t="s">
        <v>105</v>
      </c>
      <c r="AA35" s="30" t="s">
        <v>105</v>
      </c>
      <c r="AB35" s="30" t="s">
        <v>105</v>
      </c>
      <c r="AC35" s="30" t="s">
        <v>105</v>
      </c>
      <c r="AD35" s="1"/>
    </row>
    <row r="36" spans="1:30">
      <c r="A36" s="30" t="s">
        <v>105</v>
      </c>
      <c r="B36" s="30" t="s">
        <v>105</v>
      </c>
      <c r="C36" s="30"/>
      <c r="D36" s="35" t="s">
        <v>105</v>
      </c>
      <c r="E36" s="35" t="s">
        <v>105</v>
      </c>
      <c r="F36" s="30" t="s">
        <v>105</v>
      </c>
      <c r="G36" s="30" t="s">
        <v>105</v>
      </c>
      <c r="H36" s="30" t="s">
        <v>105</v>
      </c>
      <c r="I36" s="30"/>
      <c r="J36" s="30"/>
      <c r="K36" s="30" t="s">
        <v>105</v>
      </c>
      <c r="L36" s="30" t="s">
        <v>105</v>
      </c>
      <c r="M36" s="52" t="s">
        <v>105</v>
      </c>
      <c r="N36" s="30" t="s">
        <v>105</v>
      </c>
      <c r="O36" s="30" t="s">
        <v>105</v>
      </c>
      <c r="P36" s="30" t="s">
        <v>105</v>
      </c>
      <c r="Q36" s="30" t="s">
        <v>105</v>
      </c>
      <c r="R36" s="30" t="s">
        <v>105</v>
      </c>
      <c r="S36" s="30" t="s">
        <v>105</v>
      </c>
      <c r="T36" s="30" t="s">
        <v>105</v>
      </c>
      <c r="U36" s="30" t="s">
        <v>105</v>
      </c>
      <c r="V36" s="30" t="s">
        <v>105</v>
      </c>
      <c r="W36" s="30" t="s">
        <v>105</v>
      </c>
      <c r="X36" s="30" t="s">
        <v>105</v>
      </c>
      <c r="Y36" s="30" t="s">
        <v>105</v>
      </c>
      <c r="Z36" s="30" t="s">
        <v>105</v>
      </c>
      <c r="AA36" s="30" t="s">
        <v>105</v>
      </c>
      <c r="AB36" s="30" t="s">
        <v>105</v>
      </c>
      <c r="AC36" s="30" t="s">
        <v>105</v>
      </c>
      <c r="AD36" s="1"/>
    </row>
    <row r="37" spans="1:30">
      <c r="A37" s="30" t="s">
        <v>105</v>
      </c>
      <c r="B37" s="30" t="s">
        <v>105</v>
      </c>
      <c r="C37" s="30"/>
      <c r="D37" s="35" t="s">
        <v>105</v>
      </c>
      <c r="E37" s="35" t="s">
        <v>105</v>
      </c>
      <c r="F37" s="30" t="s">
        <v>105</v>
      </c>
      <c r="G37" s="30" t="s">
        <v>105</v>
      </c>
      <c r="H37" s="30" t="s">
        <v>105</v>
      </c>
      <c r="I37" s="30"/>
      <c r="J37" s="30"/>
      <c r="K37" s="30" t="s">
        <v>105</v>
      </c>
      <c r="L37" s="30" t="s">
        <v>105</v>
      </c>
      <c r="M37" s="52" t="s">
        <v>105</v>
      </c>
      <c r="N37" s="30" t="s">
        <v>105</v>
      </c>
      <c r="O37" s="30" t="s">
        <v>105</v>
      </c>
      <c r="P37" s="30" t="s">
        <v>105</v>
      </c>
      <c r="Q37" s="30" t="s">
        <v>105</v>
      </c>
      <c r="R37" s="30" t="s">
        <v>105</v>
      </c>
      <c r="S37" s="30" t="s">
        <v>105</v>
      </c>
      <c r="T37" s="30" t="s">
        <v>105</v>
      </c>
      <c r="U37" s="30" t="s">
        <v>105</v>
      </c>
      <c r="V37" s="30" t="s">
        <v>105</v>
      </c>
      <c r="W37" s="30" t="s">
        <v>105</v>
      </c>
      <c r="X37" s="30" t="s">
        <v>105</v>
      </c>
      <c r="Y37" s="30" t="s">
        <v>105</v>
      </c>
      <c r="Z37" s="30" t="s">
        <v>105</v>
      </c>
      <c r="AA37" s="30" t="s">
        <v>105</v>
      </c>
      <c r="AB37" s="30" t="s">
        <v>105</v>
      </c>
      <c r="AC37" s="30" t="s">
        <v>105</v>
      </c>
      <c r="AD37" s="1"/>
    </row>
    <row r="38" spans="1:30">
      <c r="A38" s="30" t="s">
        <v>105</v>
      </c>
      <c r="B38" s="30" t="s">
        <v>105</v>
      </c>
      <c r="C38" s="30"/>
      <c r="D38" s="35" t="s">
        <v>105</v>
      </c>
      <c r="E38" s="35" t="s">
        <v>105</v>
      </c>
      <c r="F38" s="30" t="s">
        <v>105</v>
      </c>
      <c r="G38" s="30" t="s">
        <v>105</v>
      </c>
      <c r="H38" s="30" t="s">
        <v>105</v>
      </c>
      <c r="I38" s="30"/>
      <c r="J38" s="30"/>
      <c r="K38" s="30" t="s">
        <v>105</v>
      </c>
      <c r="L38" s="30" t="s">
        <v>105</v>
      </c>
      <c r="M38" s="52" t="s">
        <v>105</v>
      </c>
      <c r="N38" s="30" t="s">
        <v>105</v>
      </c>
      <c r="O38" s="30" t="s">
        <v>105</v>
      </c>
      <c r="P38" s="30" t="s">
        <v>105</v>
      </c>
      <c r="Q38" s="30" t="s">
        <v>105</v>
      </c>
      <c r="R38" s="30" t="s">
        <v>105</v>
      </c>
      <c r="S38" s="30" t="s">
        <v>105</v>
      </c>
      <c r="T38" s="30" t="s">
        <v>105</v>
      </c>
      <c r="U38" s="30" t="s">
        <v>105</v>
      </c>
      <c r="V38" s="30" t="s">
        <v>105</v>
      </c>
      <c r="W38" s="30" t="s">
        <v>105</v>
      </c>
      <c r="X38" s="30" t="s">
        <v>105</v>
      </c>
      <c r="Y38" s="30" t="s">
        <v>105</v>
      </c>
      <c r="Z38" s="30" t="s">
        <v>105</v>
      </c>
      <c r="AA38" s="30" t="s">
        <v>105</v>
      </c>
      <c r="AB38" s="30" t="s">
        <v>105</v>
      </c>
      <c r="AC38" s="30" t="s">
        <v>105</v>
      </c>
      <c r="AD38" s="1"/>
    </row>
    <row r="39" spans="1:30">
      <c r="A39" s="30" t="s">
        <v>105</v>
      </c>
      <c r="B39" s="30" t="s">
        <v>105</v>
      </c>
      <c r="C39" s="30"/>
      <c r="D39" s="35" t="s">
        <v>105</v>
      </c>
      <c r="E39" s="35" t="s">
        <v>105</v>
      </c>
      <c r="F39" s="30" t="s">
        <v>105</v>
      </c>
      <c r="G39" s="30" t="s">
        <v>105</v>
      </c>
      <c r="H39" s="30" t="s">
        <v>105</v>
      </c>
      <c r="I39" s="30"/>
      <c r="J39" s="30"/>
      <c r="K39" s="30" t="s">
        <v>105</v>
      </c>
      <c r="L39" s="30" t="s">
        <v>105</v>
      </c>
      <c r="M39" s="52" t="s">
        <v>105</v>
      </c>
      <c r="N39" s="30" t="s">
        <v>105</v>
      </c>
      <c r="O39" s="30" t="s">
        <v>105</v>
      </c>
      <c r="P39" s="30" t="s">
        <v>105</v>
      </c>
      <c r="Q39" s="30" t="s">
        <v>105</v>
      </c>
      <c r="R39" s="30" t="s">
        <v>105</v>
      </c>
      <c r="S39" s="30" t="s">
        <v>105</v>
      </c>
      <c r="T39" s="30" t="s">
        <v>105</v>
      </c>
      <c r="U39" s="30" t="s">
        <v>105</v>
      </c>
      <c r="V39" s="30" t="s">
        <v>105</v>
      </c>
      <c r="W39" s="30" t="s">
        <v>105</v>
      </c>
      <c r="X39" s="30" t="s">
        <v>105</v>
      </c>
      <c r="Y39" s="30" t="s">
        <v>105</v>
      </c>
      <c r="Z39" s="30" t="s">
        <v>105</v>
      </c>
      <c r="AA39" s="30" t="s">
        <v>105</v>
      </c>
      <c r="AB39" s="30" t="s">
        <v>105</v>
      </c>
      <c r="AC39" s="30" t="s">
        <v>105</v>
      </c>
      <c r="AD39" s="1"/>
    </row>
    <row r="40" spans="1:30">
      <c r="A40" s="30" t="s">
        <v>105</v>
      </c>
      <c r="B40" s="30" t="s">
        <v>105</v>
      </c>
      <c r="C40" s="30"/>
      <c r="D40" s="35" t="s">
        <v>105</v>
      </c>
      <c r="E40" s="35" t="s">
        <v>105</v>
      </c>
      <c r="F40" s="30" t="s">
        <v>105</v>
      </c>
      <c r="G40" s="30" t="s">
        <v>105</v>
      </c>
      <c r="H40" s="30" t="s">
        <v>105</v>
      </c>
      <c r="I40" s="30"/>
      <c r="J40" s="30"/>
      <c r="K40" s="30" t="s">
        <v>105</v>
      </c>
      <c r="L40" s="30" t="s">
        <v>105</v>
      </c>
      <c r="M40" s="52" t="s">
        <v>105</v>
      </c>
      <c r="N40" s="30" t="s">
        <v>105</v>
      </c>
      <c r="O40" s="30" t="s">
        <v>105</v>
      </c>
      <c r="P40" s="30" t="s">
        <v>105</v>
      </c>
      <c r="Q40" s="30" t="s">
        <v>105</v>
      </c>
      <c r="R40" s="30" t="s">
        <v>105</v>
      </c>
      <c r="S40" s="30" t="s">
        <v>105</v>
      </c>
      <c r="T40" s="30" t="s">
        <v>105</v>
      </c>
      <c r="U40" s="30" t="s">
        <v>105</v>
      </c>
      <c r="V40" s="30" t="s">
        <v>105</v>
      </c>
      <c r="W40" s="30" t="s">
        <v>105</v>
      </c>
      <c r="X40" s="30" t="s">
        <v>105</v>
      </c>
      <c r="Y40" s="30" t="s">
        <v>105</v>
      </c>
      <c r="Z40" s="30" t="s">
        <v>105</v>
      </c>
      <c r="AA40" s="30" t="s">
        <v>105</v>
      </c>
      <c r="AB40" s="30" t="s">
        <v>105</v>
      </c>
      <c r="AC40" s="30" t="s">
        <v>105</v>
      </c>
      <c r="AD40" s="1"/>
    </row>
    <row r="41" spans="1:30">
      <c r="A41" s="30" t="s">
        <v>105</v>
      </c>
      <c r="B41" s="30" t="s">
        <v>105</v>
      </c>
      <c r="C41" s="30"/>
      <c r="D41" s="35" t="s">
        <v>105</v>
      </c>
      <c r="E41" s="35" t="s">
        <v>105</v>
      </c>
      <c r="F41" s="30" t="s">
        <v>105</v>
      </c>
      <c r="G41" s="30" t="s">
        <v>105</v>
      </c>
      <c r="H41" s="30" t="s">
        <v>105</v>
      </c>
      <c r="I41" s="30"/>
      <c r="J41" s="30"/>
      <c r="K41" s="30" t="s">
        <v>105</v>
      </c>
      <c r="L41" s="30" t="s">
        <v>105</v>
      </c>
      <c r="M41" s="52" t="s">
        <v>105</v>
      </c>
      <c r="N41" s="30" t="s">
        <v>105</v>
      </c>
      <c r="O41" s="30" t="s">
        <v>105</v>
      </c>
      <c r="P41" s="30" t="s">
        <v>105</v>
      </c>
      <c r="Q41" s="30" t="s">
        <v>105</v>
      </c>
      <c r="R41" s="30" t="s">
        <v>105</v>
      </c>
      <c r="S41" s="30" t="s">
        <v>105</v>
      </c>
      <c r="T41" s="30" t="s">
        <v>105</v>
      </c>
      <c r="U41" s="30" t="s">
        <v>105</v>
      </c>
      <c r="V41" s="30" t="s">
        <v>105</v>
      </c>
      <c r="W41" s="30" t="s">
        <v>105</v>
      </c>
      <c r="X41" s="30" t="s">
        <v>105</v>
      </c>
      <c r="Y41" s="30" t="s">
        <v>105</v>
      </c>
      <c r="Z41" s="30" t="s">
        <v>105</v>
      </c>
      <c r="AA41" s="30" t="s">
        <v>105</v>
      </c>
      <c r="AB41" s="30" t="s">
        <v>105</v>
      </c>
      <c r="AC41" s="30" t="s">
        <v>105</v>
      </c>
      <c r="AD41" s="1"/>
    </row>
    <row r="42" spans="1:30">
      <c r="A42" s="30" t="s">
        <v>105</v>
      </c>
      <c r="B42" s="30" t="s">
        <v>105</v>
      </c>
      <c r="C42" s="30"/>
      <c r="D42" s="35" t="s">
        <v>105</v>
      </c>
      <c r="E42" s="35" t="s">
        <v>105</v>
      </c>
      <c r="F42" s="30" t="s">
        <v>105</v>
      </c>
      <c r="G42" s="30" t="s">
        <v>105</v>
      </c>
      <c r="H42" s="30" t="s">
        <v>105</v>
      </c>
      <c r="I42" s="30"/>
      <c r="J42" s="30"/>
      <c r="K42" s="30" t="s">
        <v>105</v>
      </c>
      <c r="L42" s="30" t="s">
        <v>105</v>
      </c>
      <c r="M42" s="52" t="s">
        <v>105</v>
      </c>
      <c r="N42" s="30" t="s">
        <v>105</v>
      </c>
      <c r="O42" s="30" t="s">
        <v>105</v>
      </c>
      <c r="P42" s="30" t="s">
        <v>105</v>
      </c>
      <c r="Q42" s="30" t="s">
        <v>105</v>
      </c>
      <c r="R42" s="30" t="s">
        <v>105</v>
      </c>
      <c r="S42" s="30" t="s">
        <v>105</v>
      </c>
      <c r="T42" s="30" t="s">
        <v>105</v>
      </c>
      <c r="U42" s="30" t="s">
        <v>105</v>
      </c>
      <c r="V42" s="30" t="s">
        <v>105</v>
      </c>
      <c r="W42" s="30" t="s">
        <v>105</v>
      </c>
      <c r="X42" s="30" t="s">
        <v>105</v>
      </c>
      <c r="Y42" s="30" t="s">
        <v>105</v>
      </c>
      <c r="Z42" s="30" t="s">
        <v>105</v>
      </c>
      <c r="AA42" s="30" t="s">
        <v>105</v>
      </c>
      <c r="AB42" s="30" t="s">
        <v>105</v>
      </c>
      <c r="AC42" s="30" t="s">
        <v>105</v>
      </c>
      <c r="AD42" s="1"/>
    </row>
    <row r="43" spans="1:30">
      <c r="A43" s="30" t="s">
        <v>105</v>
      </c>
      <c r="B43" s="30" t="s">
        <v>105</v>
      </c>
      <c r="C43" s="30"/>
      <c r="D43" s="35" t="s">
        <v>105</v>
      </c>
      <c r="E43" s="35" t="s">
        <v>105</v>
      </c>
      <c r="F43" s="30" t="s">
        <v>105</v>
      </c>
      <c r="G43" s="30" t="s">
        <v>105</v>
      </c>
      <c r="H43" s="30" t="s">
        <v>105</v>
      </c>
      <c r="I43" s="30"/>
      <c r="J43" s="30"/>
      <c r="K43" s="30" t="s">
        <v>105</v>
      </c>
      <c r="L43" s="30" t="s">
        <v>105</v>
      </c>
      <c r="M43" s="52" t="s">
        <v>105</v>
      </c>
      <c r="N43" s="30" t="s">
        <v>105</v>
      </c>
      <c r="O43" s="30" t="s">
        <v>105</v>
      </c>
      <c r="P43" s="30" t="s">
        <v>105</v>
      </c>
      <c r="Q43" s="30" t="s">
        <v>105</v>
      </c>
      <c r="R43" s="30" t="s">
        <v>105</v>
      </c>
      <c r="S43" s="30" t="s">
        <v>105</v>
      </c>
      <c r="T43" s="30" t="s">
        <v>105</v>
      </c>
      <c r="U43" s="30" t="s">
        <v>105</v>
      </c>
      <c r="V43" s="30" t="s">
        <v>105</v>
      </c>
      <c r="W43" s="30" t="s">
        <v>105</v>
      </c>
      <c r="X43" s="30" t="s">
        <v>105</v>
      </c>
      <c r="Y43" s="30" t="s">
        <v>105</v>
      </c>
      <c r="Z43" s="30" t="s">
        <v>105</v>
      </c>
      <c r="AA43" s="30" t="s">
        <v>105</v>
      </c>
      <c r="AB43" s="30" t="s">
        <v>105</v>
      </c>
      <c r="AC43" s="30" t="s">
        <v>105</v>
      </c>
      <c r="AD43" s="1"/>
    </row>
    <row r="44" spans="1:30">
      <c r="A44" s="30" t="s">
        <v>105</v>
      </c>
      <c r="B44" s="30" t="s">
        <v>105</v>
      </c>
      <c r="C44" s="30"/>
      <c r="D44" s="35" t="s">
        <v>105</v>
      </c>
      <c r="E44" s="35" t="s">
        <v>105</v>
      </c>
      <c r="F44" s="30" t="s">
        <v>105</v>
      </c>
      <c r="G44" s="30" t="s">
        <v>105</v>
      </c>
      <c r="H44" s="30" t="s">
        <v>105</v>
      </c>
      <c r="I44" s="30"/>
      <c r="J44" s="30"/>
      <c r="K44" s="30" t="s">
        <v>105</v>
      </c>
      <c r="L44" s="30" t="s">
        <v>105</v>
      </c>
      <c r="M44" s="52" t="s">
        <v>105</v>
      </c>
      <c r="N44" s="30" t="s">
        <v>105</v>
      </c>
      <c r="O44" s="30" t="s">
        <v>105</v>
      </c>
      <c r="P44" s="30" t="s">
        <v>105</v>
      </c>
      <c r="Q44" s="30" t="s">
        <v>105</v>
      </c>
      <c r="R44" s="30" t="s">
        <v>105</v>
      </c>
      <c r="S44" s="30" t="s">
        <v>105</v>
      </c>
      <c r="T44" s="30" t="s">
        <v>105</v>
      </c>
      <c r="U44" s="30" t="s">
        <v>105</v>
      </c>
      <c r="V44" s="30" t="s">
        <v>105</v>
      </c>
      <c r="W44" s="30" t="s">
        <v>105</v>
      </c>
      <c r="X44" s="30" t="s">
        <v>105</v>
      </c>
      <c r="Y44" s="30" t="s">
        <v>105</v>
      </c>
      <c r="Z44" s="30" t="s">
        <v>105</v>
      </c>
      <c r="AA44" s="30" t="s">
        <v>105</v>
      </c>
      <c r="AB44" s="30" t="s">
        <v>105</v>
      </c>
      <c r="AC44" s="30" t="s">
        <v>105</v>
      </c>
      <c r="AD44" s="1"/>
    </row>
    <row r="45" spans="1:30">
      <c r="A45" s="30" t="s">
        <v>105</v>
      </c>
      <c r="B45" s="30" t="s">
        <v>105</v>
      </c>
      <c r="C45" s="30"/>
      <c r="D45" s="35" t="s">
        <v>105</v>
      </c>
      <c r="E45" s="35" t="s">
        <v>105</v>
      </c>
      <c r="F45" s="30" t="s">
        <v>105</v>
      </c>
      <c r="G45" s="30" t="s">
        <v>105</v>
      </c>
      <c r="H45" s="30" t="s">
        <v>105</v>
      </c>
      <c r="I45" s="30"/>
      <c r="J45" s="30"/>
      <c r="K45" s="30" t="s">
        <v>105</v>
      </c>
      <c r="L45" s="30" t="s">
        <v>105</v>
      </c>
      <c r="M45" s="52" t="s">
        <v>105</v>
      </c>
      <c r="N45" s="30" t="s">
        <v>105</v>
      </c>
      <c r="O45" s="30" t="s">
        <v>105</v>
      </c>
      <c r="P45" s="30" t="s">
        <v>105</v>
      </c>
      <c r="Q45" s="30" t="s">
        <v>105</v>
      </c>
      <c r="R45" s="30" t="s">
        <v>105</v>
      </c>
      <c r="S45" s="30" t="s">
        <v>105</v>
      </c>
      <c r="T45" s="30" t="s">
        <v>105</v>
      </c>
      <c r="U45" s="30" t="s">
        <v>105</v>
      </c>
      <c r="V45" s="30" t="s">
        <v>105</v>
      </c>
      <c r="W45" s="30" t="s">
        <v>105</v>
      </c>
      <c r="X45" s="30" t="s">
        <v>105</v>
      </c>
      <c r="Y45" s="30" t="s">
        <v>105</v>
      </c>
      <c r="Z45" s="30" t="s">
        <v>105</v>
      </c>
      <c r="AA45" s="30" t="s">
        <v>105</v>
      </c>
      <c r="AB45" s="30" t="s">
        <v>105</v>
      </c>
      <c r="AC45" s="30" t="s">
        <v>105</v>
      </c>
      <c r="AD45" s="1"/>
    </row>
    <row r="46" spans="1:30">
      <c r="A46" s="30" t="s">
        <v>105</v>
      </c>
      <c r="B46" s="30" t="s">
        <v>105</v>
      </c>
      <c r="C46" s="30"/>
      <c r="D46" s="35" t="s">
        <v>105</v>
      </c>
      <c r="E46" s="35" t="s">
        <v>105</v>
      </c>
      <c r="F46" s="30" t="s">
        <v>105</v>
      </c>
      <c r="G46" s="30" t="s">
        <v>105</v>
      </c>
      <c r="H46" s="30" t="s">
        <v>105</v>
      </c>
      <c r="I46" s="30"/>
      <c r="J46" s="30"/>
      <c r="K46" s="30" t="s">
        <v>105</v>
      </c>
      <c r="L46" s="30" t="s">
        <v>105</v>
      </c>
      <c r="M46" s="52" t="s">
        <v>105</v>
      </c>
      <c r="N46" s="30" t="s">
        <v>105</v>
      </c>
      <c r="O46" s="30" t="s">
        <v>105</v>
      </c>
      <c r="P46" s="30" t="s">
        <v>105</v>
      </c>
      <c r="Q46" s="30" t="s">
        <v>105</v>
      </c>
      <c r="R46" s="30" t="s">
        <v>105</v>
      </c>
      <c r="S46" s="30" t="s">
        <v>105</v>
      </c>
      <c r="T46" s="30" t="s">
        <v>105</v>
      </c>
      <c r="U46" s="30" t="s">
        <v>105</v>
      </c>
      <c r="V46" s="30" t="s">
        <v>105</v>
      </c>
      <c r="W46" s="30" t="s">
        <v>105</v>
      </c>
      <c r="X46" s="30" t="s">
        <v>105</v>
      </c>
      <c r="Y46" s="30" t="s">
        <v>105</v>
      </c>
      <c r="Z46" s="30" t="s">
        <v>105</v>
      </c>
      <c r="AA46" s="30" t="s">
        <v>105</v>
      </c>
      <c r="AB46" s="30" t="s">
        <v>105</v>
      </c>
      <c r="AC46" s="30" t="s">
        <v>105</v>
      </c>
      <c r="AD46" s="1"/>
    </row>
    <row r="47" spans="1:30">
      <c r="A47" s="30" t="s">
        <v>105</v>
      </c>
      <c r="B47" s="30" t="s">
        <v>105</v>
      </c>
      <c r="C47" s="30"/>
      <c r="D47" s="35" t="s">
        <v>105</v>
      </c>
      <c r="E47" s="35" t="s">
        <v>105</v>
      </c>
      <c r="F47" s="30" t="s">
        <v>105</v>
      </c>
      <c r="G47" s="30" t="s">
        <v>105</v>
      </c>
      <c r="H47" s="30" t="s">
        <v>105</v>
      </c>
      <c r="I47" s="30"/>
      <c r="J47" s="30"/>
      <c r="K47" s="30" t="s">
        <v>105</v>
      </c>
      <c r="L47" s="30" t="s">
        <v>105</v>
      </c>
      <c r="M47" s="52" t="s">
        <v>105</v>
      </c>
      <c r="N47" s="30" t="s">
        <v>105</v>
      </c>
      <c r="O47" s="30" t="s">
        <v>105</v>
      </c>
      <c r="P47" s="30" t="s">
        <v>105</v>
      </c>
      <c r="Q47" s="30" t="s">
        <v>105</v>
      </c>
      <c r="R47" s="30" t="s">
        <v>105</v>
      </c>
      <c r="S47" s="30" t="s">
        <v>105</v>
      </c>
      <c r="T47" s="30" t="s">
        <v>105</v>
      </c>
      <c r="U47" s="30" t="s">
        <v>105</v>
      </c>
      <c r="V47" s="30" t="s">
        <v>105</v>
      </c>
      <c r="W47" s="30" t="s">
        <v>105</v>
      </c>
      <c r="X47" s="30" t="s">
        <v>105</v>
      </c>
      <c r="Y47" s="30" t="s">
        <v>105</v>
      </c>
      <c r="Z47" s="30" t="s">
        <v>105</v>
      </c>
      <c r="AA47" s="30" t="s">
        <v>105</v>
      </c>
      <c r="AB47" s="30" t="s">
        <v>105</v>
      </c>
      <c r="AC47" s="30" t="s">
        <v>105</v>
      </c>
      <c r="AD47" s="1"/>
    </row>
    <row r="48" spans="1:30">
      <c r="A48" s="30" t="s">
        <v>105</v>
      </c>
      <c r="B48" s="30" t="s">
        <v>105</v>
      </c>
      <c r="C48" s="30"/>
      <c r="D48" s="35" t="s">
        <v>105</v>
      </c>
      <c r="E48" s="35" t="s">
        <v>105</v>
      </c>
      <c r="F48" s="30" t="s">
        <v>105</v>
      </c>
      <c r="G48" s="30" t="s">
        <v>105</v>
      </c>
      <c r="H48" s="30" t="s">
        <v>105</v>
      </c>
      <c r="I48" s="30"/>
      <c r="J48" s="30"/>
      <c r="K48" s="30" t="s">
        <v>105</v>
      </c>
      <c r="L48" s="30" t="s">
        <v>105</v>
      </c>
      <c r="M48" s="52" t="s">
        <v>105</v>
      </c>
      <c r="N48" s="30" t="s">
        <v>105</v>
      </c>
      <c r="O48" s="30" t="s">
        <v>105</v>
      </c>
      <c r="P48" s="30" t="s">
        <v>105</v>
      </c>
      <c r="Q48" s="30" t="s">
        <v>105</v>
      </c>
      <c r="R48" s="30" t="s">
        <v>105</v>
      </c>
      <c r="S48" s="30" t="s">
        <v>105</v>
      </c>
      <c r="T48" s="30" t="s">
        <v>105</v>
      </c>
      <c r="U48" s="30" t="s">
        <v>105</v>
      </c>
      <c r="V48" s="30" t="s">
        <v>105</v>
      </c>
      <c r="W48" s="30" t="s">
        <v>105</v>
      </c>
      <c r="X48" s="30" t="s">
        <v>105</v>
      </c>
      <c r="Y48" s="30" t="s">
        <v>105</v>
      </c>
      <c r="Z48" s="30" t="s">
        <v>105</v>
      </c>
      <c r="AA48" s="30" t="s">
        <v>105</v>
      </c>
      <c r="AB48" s="30" t="s">
        <v>105</v>
      </c>
      <c r="AC48" s="30" t="s">
        <v>105</v>
      </c>
      <c r="AD48" s="1"/>
    </row>
    <row r="49" spans="1:30">
      <c r="A49" s="30" t="s">
        <v>105</v>
      </c>
      <c r="B49" s="30" t="s">
        <v>105</v>
      </c>
      <c r="C49" s="30"/>
      <c r="D49" s="35" t="s">
        <v>105</v>
      </c>
      <c r="E49" s="35" t="s">
        <v>105</v>
      </c>
      <c r="F49" s="30" t="s">
        <v>105</v>
      </c>
      <c r="G49" s="30" t="s">
        <v>105</v>
      </c>
      <c r="H49" s="30" t="s">
        <v>105</v>
      </c>
      <c r="I49" s="30"/>
      <c r="J49" s="30"/>
      <c r="K49" s="30" t="s">
        <v>105</v>
      </c>
      <c r="L49" s="30" t="s">
        <v>105</v>
      </c>
      <c r="M49" s="52" t="s">
        <v>105</v>
      </c>
      <c r="N49" s="30" t="s">
        <v>105</v>
      </c>
      <c r="O49" s="30" t="s">
        <v>105</v>
      </c>
      <c r="P49" s="30" t="s">
        <v>105</v>
      </c>
      <c r="Q49" s="30" t="s">
        <v>105</v>
      </c>
      <c r="R49" s="30" t="s">
        <v>105</v>
      </c>
      <c r="S49" s="30" t="s">
        <v>105</v>
      </c>
      <c r="T49" s="30" t="s">
        <v>105</v>
      </c>
      <c r="U49" s="30" t="s">
        <v>105</v>
      </c>
      <c r="V49" s="30" t="s">
        <v>105</v>
      </c>
      <c r="W49" s="30" t="s">
        <v>105</v>
      </c>
      <c r="X49" s="30" t="s">
        <v>105</v>
      </c>
      <c r="Y49" s="30" t="s">
        <v>105</v>
      </c>
      <c r="Z49" s="30" t="s">
        <v>105</v>
      </c>
      <c r="AA49" s="30" t="s">
        <v>105</v>
      </c>
      <c r="AB49" s="30" t="s">
        <v>105</v>
      </c>
      <c r="AC49" s="30" t="s">
        <v>105</v>
      </c>
      <c r="AD49" s="1"/>
    </row>
    <row r="50" spans="1:30">
      <c r="A50" s="30" t="s">
        <v>105</v>
      </c>
      <c r="B50" s="30" t="s">
        <v>105</v>
      </c>
      <c r="C50" s="30"/>
      <c r="D50" s="35" t="s">
        <v>105</v>
      </c>
      <c r="E50" s="35" t="s">
        <v>105</v>
      </c>
      <c r="F50" s="30" t="s">
        <v>105</v>
      </c>
      <c r="G50" s="30" t="s">
        <v>105</v>
      </c>
      <c r="H50" s="30" t="s">
        <v>105</v>
      </c>
      <c r="I50" s="30"/>
      <c r="J50" s="30"/>
      <c r="K50" s="30" t="s">
        <v>105</v>
      </c>
      <c r="L50" s="30" t="s">
        <v>105</v>
      </c>
      <c r="M50" s="52" t="s">
        <v>105</v>
      </c>
      <c r="N50" s="30" t="s">
        <v>105</v>
      </c>
      <c r="O50" s="30" t="s">
        <v>105</v>
      </c>
      <c r="P50" s="30" t="s">
        <v>105</v>
      </c>
      <c r="Q50" s="30" t="s">
        <v>105</v>
      </c>
      <c r="R50" s="30" t="s">
        <v>105</v>
      </c>
      <c r="S50" s="30" t="s">
        <v>105</v>
      </c>
      <c r="T50" s="30" t="s">
        <v>105</v>
      </c>
      <c r="U50" s="30" t="s">
        <v>105</v>
      </c>
      <c r="V50" s="30" t="s">
        <v>105</v>
      </c>
      <c r="W50" s="30" t="s">
        <v>105</v>
      </c>
      <c r="X50" s="30" t="s">
        <v>105</v>
      </c>
      <c r="Y50" s="30" t="s">
        <v>105</v>
      </c>
      <c r="Z50" s="30" t="s">
        <v>105</v>
      </c>
      <c r="AA50" s="30" t="s">
        <v>105</v>
      </c>
      <c r="AB50" s="30" t="s">
        <v>105</v>
      </c>
      <c r="AC50" s="30" t="s">
        <v>105</v>
      </c>
      <c r="AD50" s="1"/>
    </row>
    <row r="51" spans="1:30">
      <c r="A51" s="30" t="s">
        <v>105</v>
      </c>
      <c r="B51" s="30" t="s">
        <v>105</v>
      </c>
      <c r="C51" s="30"/>
      <c r="D51" s="35" t="s">
        <v>105</v>
      </c>
      <c r="E51" s="35" t="s">
        <v>105</v>
      </c>
      <c r="F51" s="30" t="s">
        <v>105</v>
      </c>
      <c r="G51" s="30" t="s">
        <v>105</v>
      </c>
      <c r="H51" s="30" t="s">
        <v>105</v>
      </c>
      <c r="I51" s="30"/>
      <c r="J51" s="30"/>
      <c r="K51" s="30" t="s">
        <v>105</v>
      </c>
      <c r="L51" s="30" t="s">
        <v>105</v>
      </c>
      <c r="M51" s="52" t="s">
        <v>105</v>
      </c>
      <c r="N51" s="30" t="s">
        <v>105</v>
      </c>
      <c r="O51" s="30" t="s">
        <v>105</v>
      </c>
      <c r="P51" s="30" t="s">
        <v>105</v>
      </c>
      <c r="Q51" s="30" t="s">
        <v>105</v>
      </c>
      <c r="R51" s="30" t="s">
        <v>105</v>
      </c>
      <c r="S51" s="30" t="s">
        <v>105</v>
      </c>
      <c r="T51" s="30" t="s">
        <v>105</v>
      </c>
      <c r="U51" s="30" t="s">
        <v>105</v>
      </c>
      <c r="V51" s="30" t="s">
        <v>105</v>
      </c>
      <c r="W51" s="30" t="s">
        <v>105</v>
      </c>
      <c r="X51" s="30" t="s">
        <v>105</v>
      </c>
      <c r="Y51" s="30" t="s">
        <v>105</v>
      </c>
      <c r="Z51" s="30" t="s">
        <v>105</v>
      </c>
      <c r="AA51" s="30" t="s">
        <v>105</v>
      </c>
      <c r="AB51" s="30" t="s">
        <v>105</v>
      </c>
      <c r="AC51" s="30" t="s">
        <v>105</v>
      </c>
      <c r="AD51" s="1"/>
    </row>
    <row r="52" spans="1:30">
      <c r="A52" s="30" t="s">
        <v>105</v>
      </c>
      <c r="B52" s="30" t="s">
        <v>105</v>
      </c>
      <c r="C52" s="30"/>
      <c r="D52" s="35" t="s">
        <v>105</v>
      </c>
      <c r="E52" s="35" t="s">
        <v>105</v>
      </c>
      <c r="F52" s="30" t="s">
        <v>105</v>
      </c>
      <c r="G52" s="30" t="s">
        <v>105</v>
      </c>
      <c r="H52" s="30" t="s">
        <v>105</v>
      </c>
      <c r="I52" s="30"/>
      <c r="J52" s="30"/>
      <c r="K52" s="30" t="s">
        <v>105</v>
      </c>
      <c r="L52" s="30" t="s">
        <v>105</v>
      </c>
      <c r="M52" s="52" t="s">
        <v>105</v>
      </c>
      <c r="N52" s="30" t="s">
        <v>105</v>
      </c>
      <c r="O52" s="30" t="s">
        <v>105</v>
      </c>
      <c r="P52" s="30" t="s">
        <v>105</v>
      </c>
      <c r="Q52" s="30" t="s">
        <v>105</v>
      </c>
      <c r="R52" s="30" t="s">
        <v>105</v>
      </c>
      <c r="S52" s="30" t="s">
        <v>105</v>
      </c>
      <c r="T52" s="30" t="s">
        <v>105</v>
      </c>
      <c r="U52" s="30" t="s">
        <v>105</v>
      </c>
      <c r="V52" s="30" t="s">
        <v>105</v>
      </c>
      <c r="W52" s="30" t="s">
        <v>105</v>
      </c>
      <c r="X52" s="30" t="s">
        <v>105</v>
      </c>
      <c r="Y52" s="30" t="s">
        <v>105</v>
      </c>
      <c r="Z52" s="30" t="s">
        <v>105</v>
      </c>
      <c r="AA52" s="30" t="s">
        <v>105</v>
      </c>
      <c r="AB52" s="30" t="s">
        <v>105</v>
      </c>
      <c r="AC52" s="30" t="s">
        <v>105</v>
      </c>
      <c r="AD52" s="1"/>
    </row>
    <row r="53" spans="1:30">
      <c r="A53" s="30" t="s">
        <v>105</v>
      </c>
      <c r="B53" s="30" t="s">
        <v>105</v>
      </c>
      <c r="C53" s="30"/>
      <c r="D53" s="35" t="s">
        <v>105</v>
      </c>
      <c r="E53" s="35" t="s">
        <v>105</v>
      </c>
      <c r="F53" s="30" t="s">
        <v>105</v>
      </c>
      <c r="G53" s="30" t="s">
        <v>105</v>
      </c>
      <c r="H53" s="30" t="s">
        <v>105</v>
      </c>
      <c r="I53" s="30"/>
      <c r="J53" s="30"/>
      <c r="K53" s="30" t="s">
        <v>105</v>
      </c>
      <c r="L53" s="30" t="s">
        <v>105</v>
      </c>
      <c r="M53" s="52" t="s">
        <v>105</v>
      </c>
      <c r="N53" s="30" t="s">
        <v>105</v>
      </c>
      <c r="O53" s="30" t="s">
        <v>105</v>
      </c>
      <c r="P53" s="30" t="s">
        <v>105</v>
      </c>
      <c r="Q53" s="30" t="s">
        <v>105</v>
      </c>
      <c r="R53" s="30" t="s">
        <v>105</v>
      </c>
      <c r="S53" s="30" t="s">
        <v>105</v>
      </c>
      <c r="T53" s="30" t="s">
        <v>105</v>
      </c>
      <c r="U53" s="30" t="s">
        <v>105</v>
      </c>
      <c r="V53" s="30" t="s">
        <v>105</v>
      </c>
      <c r="W53" s="30" t="s">
        <v>105</v>
      </c>
      <c r="X53" s="30" t="s">
        <v>105</v>
      </c>
      <c r="Y53" s="30" t="s">
        <v>105</v>
      </c>
      <c r="Z53" s="30" t="s">
        <v>105</v>
      </c>
      <c r="AA53" s="30" t="s">
        <v>105</v>
      </c>
      <c r="AB53" s="30" t="s">
        <v>105</v>
      </c>
      <c r="AC53" s="30" t="s">
        <v>105</v>
      </c>
      <c r="AD53" s="1"/>
    </row>
    <row r="54" spans="1:30">
      <c r="A54" s="30" t="s">
        <v>105</v>
      </c>
      <c r="B54" s="30" t="s">
        <v>105</v>
      </c>
      <c r="C54" s="30"/>
      <c r="D54" s="35" t="s">
        <v>105</v>
      </c>
      <c r="E54" s="35" t="s">
        <v>105</v>
      </c>
      <c r="F54" s="30" t="s">
        <v>105</v>
      </c>
      <c r="G54" s="30" t="s">
        <v>105</v>
      </c>
      <c r="H54" s="30" t="s">
        <v>105</v>
      </c>
      <c r="I54" s="30"/>
      <c r="J54" s="30"/>
      <c r="K54" s="30" t="s">
        <v>105</v>
      </c>
      <c r="L54" s="30" t="s">
        <v>105</v>
      </c>
      <c r="M54" s="52" t="s">
        <v>105</v>
      </c>
      <c r="N54" s="30" t="s">
        <v>105</v>
      </c>
      <c r="O54" s="30" t="s">
        <v>105</v>
      </c>
      <c r="P54" s="30" t="s">
        <v>105</v>
      </c>
      <c r="Q54" s="30" t="s">
        <v>105</v>
      </c>
      <c r="R54" s="30" t="s">
        <v>105</v>
      </c>
      <c r="S54" s="30" t="s">
        <v>105</v>
      </c>
      <c r="T54" s="30" t="s">
        <v>105</v>
      </c>
      <c r="U54" s="30" t="s">
        <v>105</v>
      </c>
      <c r="V54" s="30" t="s">
        <v>105</v>
      </c>
      <c r="W54" s="30" t="s">
        <v>105</v>
      </c>
      <c r="X54" s="30" t="s">
        <v>105</v>
      </c>
      <c r="Y54" s="30" t="s">
        <v>105</v>
      </c>
      <c r="Z54" s="30" t="s">
        <v>105</v>
      </c>
      <c r="AA54" s="30" t="s">
        <v>105</v>
      </c>
      <c r="AB54" s="30" t="s">
        <v>105</v>
      </c>
      <c r="AC54" s="30" t="s">
        <v>105</v>
      </c>
      <c r="AD54" s="1"/>
    </row>
    <row r="55" spans="1:30">
      <c r="A55" s="30" t="s">
        <v>105</v>
      </c>
      <c r="B55" s="30" t="s">
        <v>105</v>
      </c>
      <c r="C55" s="30"/>
      <c r="D55" s="35" t="s">
        <v>105</v>
      </c>
      <c r="E55" s="35" t="s">
        <v>105</v>
      </c>
      <c r="F55" s="30" t="s">
        <v>105</v>
      </c>
      <c r="G55" s="30" t="s">
        <v>105</v>
      </c>
      <c r="H55" s="30" t="s">
        <v>105</v>
      </c>
      <c r="I55" s="30"/>
      <c r="J55" s="30"/>
      <c r="K55" s="30" t="s">
        <v>105</v>
      </c>
      <c r="L55" s="30" t="s">
        <v>105</v>
      </c>
      <c r="M55" s="52" t="s">
        <v>105</v>
      </c>
      <c r="N55" s="30" t="s">
        <v>105</v>
      </c>
      <c r="O55" s="30" t="s">
        <v>105</v>
      </c>
      <c r="P55" s="30" t="s">
        <v>105</v>
      </c>
      <c r="Q55" s="30" t="s">
        <v>105</v>
      </c>
      <c r="R55" s="30" t="s">
        <v>105</v>
      </c>
      <c r="S55" s="30" t="s">
        <v>105</v>
      </c>
      <c r="T55" s="30" t="s">
        <v>105</v>
      </c>
      <c r="U55" s="30" t="s">
        <v>105</v>
      </c>
      <c r="V55" s="30" t="s">
        <v>105</v>
      </c>
      <c r="W55" s="30" t="s">
        <v>105</v>
      </c>
      <c r="X55" s="30" t="s">
        <v>105</v>
      </c>
      <c r="Y55" s="30" t="s">
        <v>105</v>
      </c>
      <c r="Z55" s="30" t="s">
        <v>105</v>
      </c>
      <c r="AA55" s="30" t="s">
        <v>105</v>
      </c>
      <c r="AB55" s="30" t="s">
        <v>105</v>
      </c>
      <c r="AC55" s="30" t="s">
        <v>105</v>
      </c>
      <c r="AD55" s="1"/>
    </row>
    <row r="56" spans="1:30">
      <c r="A56" s="30" t="s">
        <v>105</v>
      </c>
      <c r="B56" s="30" t="s">
        <v>105</v>
      </c>
      <c r="C56" s="30"/>
      <c r="D56" s="35" t="s">
        <v>105</v>
      </c>
      <c r="E56" s="35" t="s">
        <v>105</v>
      </c>
      <c r="F56" s="30" t="s">
        <v>105</v>
      </c>
      <c r="G56" s="30" t="s">
        <v>105</v>
      </c>
      <c r="H56" s="30" t="s">
        <v>105</v>
      </c>
      <c r="I56" s="30"/>
      <c r="J56" s="30"/>
      <c r="K56" s="30" t="s">
        <v>105</v>
      </c>
      <c r="L56" s="30" t="s">
        <v>105</v>
      </c>
      <c r="M56" s="52" t="s">
        <v>105</v>
      </c>
      <c r="N56" s="30" t="s">
        <v>105</v>
      </c>
      <c r="O56" s="30" t="s">
        <v>105</v>
      </c>
      <c r="P56" s="30" t="s">
        <v>105</v>
      </c>
      <c r="Q56" s="30" t="s">
        <v>105</v>
      </c>
      <c r="R56" s="30" t="s">
        <v>105</v>
      </c>
      <c r="S56" s="30" t="s">
        <v>105</v>
      </c>
      <c r="T56" s="30" t="s">
        <v>105</v>
      </c>
      <c r="U56" s="30" t="s">
        <v>105</v>
      </c>
      <c r="V56" s="30" t="s">
        <v>105</v>
      </c>
      <c r="W56" s="30" t="s">
        <v>105</v>
      </c>
      <c r="X56" s="30" t="s">
        <v>105</v>
      </c>
      <c r="Y56" s="30" t="s">
        <v>105</v>
      </c>
      <c r="Z56" s="30" t="s">
        <v>105</v>
      </c>
      <c r="AA56" s="30" t="s">
        <v>105</v>
      </c>
      <c r="AB56" s="30" t="s">
        <v>105</v>
      </c>
      <c r="AC56" s="30" t="s">
        <v>105</v>
      </c>
      <c r="AD56" s="1"/>
    </row>
    <row r="57" spans="1:30">
      <c r="A57" s="30" t="s">
        <v>105</v>
      </c>
      <c r="B57" s="30" t="s">
        <v>105</v>
      </c>
      <c r="C57" s="30"/>
      <c r="D57" s="35" t="s">
        <v>105</v>
      </c>
      <c r="E57" s="35" t="s">
        <v>105</v>
      </c>
      <c r="F57" s="30" t="s">
        <v>105</v>
      </c>
      <c r="G57" s="30" t="s">
        <v>105</v>
      </c>
      <c r="H57" s="30" t="s">
        <v>105</v>
      </c>
      <c r="I57" s="30"/>
      <c r="J57" s="30"/>
      <c r="K57" s="30" t="s">
        <v>105</v>
      </c>
      <c r="L57" s="30" t="s">
        <v>105</v>
      </c>
      <c r="M57" s="52" t="s">
        <v>105</v>
      </c>
      <c r="N57" s="30" t="s">
        <v>105</v>
      </c>
      <c r="O57" s="30" t="s">
        <v>105</v>
      </c>
      <c r="P57" s="30" t="s">
        <v>105</v>
      </c>
      <c r="Q57" s="30" t="s">
        <v>105</v>
      </c>
      <c r="R57" s="30" t="s">
        <v>105</v>
      </c>
      <c r="S57" s="30" t="s">
        <v>105</v>
      </c>
      <c r="T57" s="30" t="s">
        <v>105</v>
      </c>
      <c r="U57" s="30" t="s">
        <v>105</v>
      </c>
      <c r="V57" s="30" t="s">
        <v>105</v>
      </c>
      <c r="W57" s="30" t="s">
        <v>105</v>
      </c>
      <c r="X57" s="30" t="s">
        <v>105</v>
      </c>
      <c r="Y57" s="30" t="s">
        <v>105</v>
      </c>
      <c r="Z57" s="30" t="s">
        <v>105</v>
      </c>
      <c r="AA57" s="30" t="s">
        <v>105</v>
      </c>
      <c r="AB57" s="30" t="s">
        <v>105</v>
      </c>
      <c r="AC57" s="30" t="s">
        <v>105</v>
      </c>
      <c r="AD57" s="1"/>
    </row>
    <row r="58" spans="1:30">
      <c r="A58" s="30" t="s">
        <v>105</v>
      </c>
      <c r="B58" s="30" t="s">
        <v>105</v>
      </c>
      <c r="C58" s="30"/>
      <c r="D58" s="35" t="s">
        <v>105</v>
      </c>
      <c r="E58" s="35" t="s">
        <v>105</v>
      </c>
      <c r="F58" s="30" t="s">
        <v>105</v>
      </c>
      <c r="G58" s="30" t="s">
        <v>105</v>
      </c>
      <c r="H58" s="30" t="s">
        <v>105</v>
      </c>
      <c r="I58" s="30"/>
      <c r="J58" s="30"/>
      <c r="K58" s="30" t="s">
        <v>105</v>
      </c>
      <c r="L58" s="30" t="s">
        <v>105</v>
      </c>
      <c r="M58" s="52" t="s">
        <v>105</v>
      </c>
      <c r="N58" s="30" t="s">
        <v>105</v>
      </c>
      <c r="O58" s="30" t="s">
        <v>105</v>
      </c>
      <c r="P58" s="30" t="s">
        <v>105</v>
      </c>
      <c r="Q58" s="30" t="s">
        <v>105</v>
      </c>
      <c r="R58" s="30" t="s">
        <v>105</v>
      </c>
      <c r="S58" s="30" t="s">
        <v>105</v>
      </c>
      <c r="T58" s="30" t="s">
        <v>105</v>
      </c>
      <c r="U58" s="30" t="s">
        <v>105</v>
      </c>
      <c r="V58" s="30" t="s">
        <v>105</v>
      </c>
      <c r="W58" s="30" t="s">
        <v>105</v>
      </c>
      <c r="X58" s="30" t="s">
        <v>105</v>
      </c>
      <c r="Y58" s="30" t="s">
        <v>105</v>
      </c>
      <c r="Z58" s="30" t="s">
        <v>105</v>
      </c>
      <c r="AA58" s="30" t="s">
        <v>105</v>
      </c>
      <c r="AB58" s="30" t="s">
        <v>105</v>
      </c>
      <c r="AC58" s="30" t="s">
        <v>105</v>
      </c>
      <c r="AD58" s="1"/>
    </row>
    <row r="59" spans="1:30">
      <c r="A59" s="30" t="s">
        <v>105</v>
      </c>
      <c r="B59" s="30" t="s">
        <v>105</v>
      </c>
      <c r="C59" s="30"/>
      <c r="D59" s="35" t="s">
        <v>105</v>
      </c>
      <c r="E59" s="35" t="s">
        <v>105</v>
      </c>
      <c r="F59" s="30" t="s">
        <v>105</v>
      </c>
      <c r="G59" s="30" t="s">
        <v>105</v>
      </c>
      <c r="H59" s="30" t="s">
        <v>105</v>
      </c>
      <c r="I59" s="30"/>
      <c r="J59" s="30"/>
      <c r="K59" s="30" t="s">
        <v>105</v>
      </c>
      <c r="L59" s="30" t="s">
        <v>105</v>
      </c>
      <c r="M59" s="52" t="s">
        <v>105</v>
      </c>
      <c r="N59" s="30" t="s">
        <v>105</v>
      </c>
      <c r="O59" s="30" t="s">
        <v>105</v>
      </c>
      <c r="P59" s="30" t="s">
        <v>105</v>
      </c>
      <c r="Q59" s="30" t="s">
        <v>105</v>
      </c>
      <c r="R59" s="30" t="s">
        <v>105</v>
      </c>
      <c r="S59" s="30" t="s">
        <v>105</v>
      </c>
      <c r="T59" s="30" t="s">
        <v>105</v>
      </c>
      <c r="U59" s="30" t="s">
        <v>105</v>
      </c>
      <c r="V59" s="30" t="s">
        <v>105</v>
      </c>
      <c r="W59" s="30" t="s">
        <v>105</v>
      </c>
      <c r="X59" s="30" t="s">
        <v>105</v>
      </c>
      <c r="Y59" s="30" t="s">
        <v>105</v>
      </c>
      <c r="Z59" s="30" t="s">
        <v>105</v>
      </c>
      <c r="AA59" s="30" t="s">
        <v>105</v>
      </c>
      <c r="AB59" s="30" t="s">
        <v>105</v>
      </c>
      <c r="AC59" s="30" t="s">
        <v>105</v>
      </c>
      <c r="AD59" s="1"/>
    </row>
    <row r="60" spans="1:30">
      <c r="A60" s="30" t="s">
        <v>105</v>
      </c>
      <c r="B60" s="30" t="s">
        <v>105</v>
      </c>
      <c r="C60" s="30"/>
      <c r="D60" s="35" t="s">
        <v>105</v>
      </c>
      <c r="E60" s="35" t="s">
        <v>105</v>
      </c>
      <c r="F60" s="30" t="s">
        <v>105</v>
      </c>
      <c r="G60" s="30" t="s">
        <v>105</v>
      </c>
      <c r="H60" s="30" t="s">
        <v>105</v>
      </c>
      <c r="I60" s="30"/>
      <c r="J60" s="30"/>
      <c r="K60" s="30" t="s">
        <v>105</v>
      </c>
      <c r="L60" s="30" t="s">
        <v>105</v>
      </c>
      <c r="M60" s="52" t="s">
        <v>105</v>
      </c>
      <c r="N60" s="30" t="s">
        <v>105</v>
      </c>
      <c r="O60" s="30" t="s">
        <v>105</v>
      </c>
      <c r="P60" s="30" t="s">
        <v>105</v>
      </c>
      <c r="Q60" s="30" t="s">
        <v>105</v>
      </c>
      <c r="R60" s="30" t="s">
        <v>105</v>
      </c>
      <c r="S60" s="30" t="s">
        <v>105</v>
      </c>
      <c r="T60" s="30" t="s">
        <v>105</v>
      </c>
      <c r="U60" s="30" t="s">
        <v>105</v>
      </c>
      <c r="V60" s="30" t="s">
        <v>105</v>
      </c>
      <c r="W60" s="30" t="s">
        <v>105</v>
      </c>
      <c r="X60" s="30" t="s">
        <v>105</v>
      </c>
      <c r="Y60" s="30" t="s">
        <v>105</v>
      </c>
      <c r="Z60" s="30" t="s">
        <v>105</v>
      </c>
      <c r="AA60" s="30" t="s">
        <v>105</v>
      </c>
      <c r="AB60" s="30" t="s">
        <v>105</v>
      </c>
      <c r="AC60" s="30" t="s">
        <v>105</v>
      </c>
      <c r="AD60" s="1"/>
    </row>
    <row r="61" spans="1:30">
      <c r="A61" s="30" t="s">
        <v>105</v>
      </c>
      <c r="B61" s="30" t="s">
        <v>105</v>
      </c>
      <c r="C61" s="30"/>
      <c r="D61" s="35" t="s">
        <v>105</v>
      </c>
      <c r="E61" s="35" t="s">
        <v>105</v>
      </c>
      <c r="F61" s="30" t="s">
        <v>105</v>
      </c>
      <c r="G61" s="30" t="s">
        <v>105</v>
      </c>
      <c r="H61" s="30" t="s">
        <v>105</v>
      </c>
      <c r="I61" s="30"/>
      <c r="J61" s="30"/>
      <c r="K61" s="30" t="s">
        <v>105</v>
      </c>
      <c r="L61" s="30" t="s">
        <v>105</v>
      </c>
      <c r="M61" s="52" t="s">
        <v>105</v>
      </c>
      <c r="N61" s="30" t="s">
        <v>105</v>
      </c>
      <c r="O61" s="30" t="s">
        <v>105</v>
      </c>
      <c r="P61" s="30" t="s">
        <v>105</v>
      </c>
      <c r="Q61" s="30" t="s">
        <v>105</v>
      </c>
      <c r="R61" s="30" t="s">
        <v>105</v>
      </c>
      <c r="S61" s="30" t="s">
        <v>105</v>
      </c>
      <c r="T61" s="30" t="s">
        <v>105</v>
      </c>
      <c r="U61" s="30" t="s">
        <v>105</v>
      </c>
      <c r="V61" s="30" t="s">
        <v>105</v>
      </c>
      <c r="W61" s="30" t="s">
        <v>105</v>
      </c>
      <c r="X61" s="30" t="s">
        <v>105</v>
      </c>
      <c r="Y61" s="30" t="s">
        <v>105</v>
      </c>
      <c r="Z61" s="30" t="s">
        <v>105</v>
      </c>
      <c r="AA61" s="30" t="s">
        <v>105</v>
      </c>
      <c r="AB61" s="30" t="s">
        <v>105</v>
      </c>
      <c r="AC61" s="30" t="s">
        <v>105</v>
      </c>
      <c r="AD61" s="1"/>
    </row>
    <row r="62" spans="1:30">
      <c r="A62" s="30" t="s">
        <v>105</v>
      </c>
      <c r="B62" s="30" t="s">
        <v>105</v>
      </c>
      <c r="C62" s="30"/>
      <c r="D62" s="35" t="s">
        <v>105</v>
      </c>
      <c r="E62" s="35" t="s">
        <v>105</v>
      </c>
      <c r="F62" s="30" t="s">
        <v>105</v>
      </c>
      <c r="G62" s="30" t="s">
        <v>105</v>
      </c>
      <c r="H62" s="30" t="s">
        <v>105</v>
      </c>
      <c r="I62" s="30"/>
      <c r="J62" s="30"/>
      <c r="K62" s="30" t="s">
        <v>105</v>
      </c>
      <c r="L62" s="30" t="s">
        <v>105</v>
      </c>
      <c r="M62" s="52" t="s">
        <v>105</v>
      </c>
      <c r="N62" s="30" t="s">
        <v>105</v>
      </c>
      <c r="O62" s="30" t="s">
        <v>105</v>
      </c>
      <c r="P62" s="30" t="s">
        <v>105</v>
      </c>
      <c r="Q62" s="30" t="s">
        <v>105</v>
      </c>
      <c r="R62" s="30" t="s">
        <v>105</v>
      </c>
      <c r="S62" s="30" t="s">
        <v>105</v>
      </c>
      <c r="T62" s="30" t="s">
        <v>105</v>
      </c>
      <c r="U62" s="30" t="s">
        <v>105</v>
      </c>
      <c r="V62" s="30" t="s">
        <v>105</v>
      </c>
      <c r="W62" s="30" t="s">
        <v>105</v>
      </c>
      <c r="X62" s="30" t="s">
        <v>105</v>
      </c>
      <c r="Y62" s="30" t="s">
        <v>105</v>
      </c>
      <c r="Z62" s="30" t="s">
        <v>105</v>
      </c>
      <c r="AA62" s="30" t="s">
        <v>105</v>
      </c>
      <c r="AB62" s="30" t="s">
        <v>105</v>
      </c>
      <c r="AC62" s="30" t="s">
        <v>105</v>
      </c>
      <c r="AD62" s="1"/>
    </row>
    <row r="63" spans="1:30">
      <c r="A63" s="30" t="s">
        <v>105</v>
      </c>
      <c r="B63" s="30" t="s">
        <v>105</v>
      </c>
      <c r="C63" s="30"/>
      <c r="D63" s="35" t="s">
        <v>105</v>
      </c>
      <c r="E63" s="35" t="s">
        <v>105</v>
      </c>
      <c r="F63" s="30" t="s">
        <v>105</v>
      </c>
      <c r="G63" s="30" t="s">
        <v>105</v>
      </c>
      <c r="H63" s="30" t="s">
        <v>105</v>
      </c>
      <c r="I63" s="30"/>
      <c r="J63" s="30"/>
      <c r="K63" s="30" t="s">
        <v>105</v>
      </c>
      <c r="L63" s="30" t="s">
        <v>105</v>
      </c>
      <c r="M63" s="52" t="s">
        <v>105</v>
      </c>
      <c r="N63" s="30" t="s">
        <v>105</v>
      </c>
      <c r="O63" s="30" t="s">
        <v>105</v>
      </c>
      <c r="P63" s="30" t="s">
        <v>105</v>
      </c>
      <c r="Q63" s="30" t="s">
        <v>105</v>
      </c>
      <c r="R63" s="30" t="s">
        <v>105</v>
      </c>
      <c r="S63" s="30" t="s">
        <v>105</v>
      </c>
      <c r="T63" s="30" t="s">
        <v>105</v>
      </c>
      <c r="U63" s="30" t="s">
        <v>105</v>
      </c>
      <c r="V63" s="30" t="s">
        <v>105</v>
      </c>
      <c r="W63" s="30" t="s">
        <v>105</v>
      </c>
      <c r="X63" s="30" t="s">
        <v>105</v>
      </c>
      <c r="Y63" s="30" t="s">
        <v>105</v>
      </c>
      <c r="Z63" s="30" t="s">
        <v>105</v>
      </c>
      <c r="AA63" s="30" t="s">
        <v>105</v>
      </c>
      <c r="AB63" s="30" t="s">
        <v>105</v>
      </c>
      <c r="AC63" s="30" t="s">
        <v>105</v>
      </c>
      <c r="AD63" s="1"/>
    </row>
    <row r="64" spans="1:30">
      <c r="A64" s="30" t="s">
        <v>105</v>
      </c>
      <c r="B64" s="30" t="s">
        <v>105</v>
      </c>
      <c r="C64" s="30"/>
      <c r="D64" s="35" t="s">
        <v>105</v>
      </c>
      <c r="E64" s="35" t="s">
        <v>105</v>
      </c>
      <c r="F64" s="30" t="s">
        <v>105</v>
      </c>
      <c r="G64" s="30" t="s">
        <v>105</v>
      </c>
      <c r="H64" s="30" t="s">
        <v>105</v>
      </c>
      <c r="I64" s="30"/>
      <c r="J64" s="30"/>
      <c r="K64" s="30" t="s">
        <v>105</v>
      </c>
      <c r="L64" s="30" t="s">
        <v>105</v>
      </c>
      <c r="M64" s="52" t="s">
        <v>105</v>
      </c>
      <c r="N64" s="30" t="s">
        <v>105</v>
      </c>
      <c r="O64" s="30" t="s">
        <v>105</v>
      </c>
      <c r="P64" s="30" t="s">
        <v>105</v>
      </c>
      <c r="Q64" s="30" t="s">
        <v>105</v>
      </c>
      <c r="R64" s="30" t="s">
        <v>105</v>
      </c>
      <c r="S64" s="30" t="s">
        <v>105</v>
      </c>
      <c r="T64" s="30" t="s">
        <v>105</v>
      </c>
      <c r="U64" s="30" t="s">
        <v>105</v>
      </c>
      <c r="V64" s="30" t="s">
        <v>105</v>
      </c>
      <c r="W64" s="30" t="s">
        <v>105</v>
      </c>
      <c r="X64" s="30" t="s">
        <v>105</v>
      </c>
      <c r="Y64" s="30" t="s">
        <v>105</v>
      </c>
      <c r="Z64" s="30" t="s">
        <v>105</v>
      </c>
      <c r="AA64" s="30" t="s">
        <v>105</v>
      </c>
      <c r="AB64" s="30" t="s">
        <v>105</v>
      </c>
      <c r="AC64" s="30" t="s">
        <v>105</v>
      </c>
      <c r="AD64" s="1"/>
    </row>
    <row r="65" spans="1:30">
      <c r="A65" s="1"/>
      <c r="B65" s="1"/>
      <c r="C65" s="1"/>
      <c r="D65" s="3"/>
      <c r="E65" s="3"/>
      <c r="F65" s="1"/>
      <c r="G65" s="1"/>
      <c r="H65" s="1"/>
      <c r="I65" s="1"/>
      <c r="J65" s="1"/>
      <c r="K65" s="1"/>
      <c r="L65" s="1"/>
      <c r="M65" s="54"/>
      <c r="N65" s="1"/>
      <c r="O65" s="1"/>
      <c r="P65" s="1"/>
      <c r="Q65" s="1"/>
      <c r="R65" s="1"/>
      <c r="S65" s="1"/>
      <c r="T65" s="1"/>
      <c r="U65" s="1"/>
      <c r="V65" s="1"/>
      <c r="W65" s="1"/>
      <c r="X65" s="1"/>
      <c r="Y65" s="1"/>
      <c r="Z65" s="1"/>
      <c r="AA65" s="1"/>
      <c r="AB65" s="1"/>
      <c r="AC65" s="1"/>
      <c r="AD65" s="1"/>
    </row>
  </sheetData>
  <mergeCells count="2">
    <mergeCell ref="A4:A8"/>
    <mergeCell ref="A14:A25"/>
  </mergeCells>
  <hyperlinks>
    <hyperlink ref="H14" r:id="rId1" xr:uid="{1DA65FD2-EC14-44EA-A12C-425C5CAE7570}"/>
    <hyperlink ref="H25" r:id="rId2" xr:uid="{7C6F2600-4303-4647-A41C-290833D3FB46}"/>
    <hyperlink ref="H4" r:id="rId3" xr:uid="{C7A7B6E1-8FB5-471B-92D7-043C8D9B3F74}"/>
    <hyperlink ref="H5" r:id="rId4" display="Universidad de Alcalá (exemplo menú vegano)" xr:uid="{8D074E8B-6A8A-4DF5-BCE7-3AD83B9005F2}"/>
    <hyperlink ref="H6" r:id="rId5" display="Universidad de Alcalá (exemplo menú vegano)" xr:uid="{4A5FB7A4-D282-4268-B5F1-06B5B1F031C2}"/>
    <hyperlink ref="H7" r:id="rId6" display="Universidad de Alcalá (exemplo menú vegano)" xr:uid="{5DF51556-5292-4169-B245-BEF98DB30B5C}"/>
    <hyperlink ref="H8" r:id="rId7" display="Universidad de Alcalá (exemplo menú vegano)" xr:uid="{484FDF2D-06FD-4E49-AF7B-84A3B7F62EEB}"/>
    <hyperlink ref="H15" r:id="rId8" xr:uid="{E91ADD0B-94A3-4E30-BB2F-4DED64EDA4B1}"/>
    <hyperlink ref="H16" r:id="rId9" xr:uid="{954A7126-8F87-4DC2-BDA5-641BD53C2237}"/>
    <hyperlink ref="H17:H22" r:id="rId10" display="Càtedra d'ètica ambiental de la Universitat d'Alcalà" xr:uid="{6F40FA07-DDC0-4C12-A9F0-0B2BB871ECED}"/>
    <hyperlink ref="H24" r:id="rId11" xr:uid="{3CE7721C-893D-45CA-80AA-60209804BDA1}"/>
  </hyperlinks>
  <pageMargins left="0.7" right="0.7" top="0.75" bottom="0.75" header="0.3" footer="0.3"/>
  <pageSetup paperSize="9" orientation="portrait" r:id="rId12"/>
  <drawing r:id="rId13"/>
  <legacyDrawing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ull7"/>
  <dimension ref="A1:A3"/>
  <sheetViews>
    <sheetView workbookViewId="0">
      <selection activeCell="D26" sqref="D26"/>
    </sheetView>
  </sheetViews>
  <sheetFormatPr baseColWidth="10" defaultColWidth="9.109375" defaultRowHeight="14.4"/>
  <sheetData>
    <row r="1" spans="1:1">
      <c r="A1" t="s">
        <v>424</v>
      </c>
    </row>
    <row r="2" spans="1:1">
      <c r="A2" t="s">
        <v>425</v>
      </c>
    </row>
    <row r="3" spans="1:1">
      <c r="A3" t="s">
        <v>426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1">
    <tabColor rgb="FF305496"/>
    <pageSetUpPr fitToPage="1"/>
  </sheetPr>
  <dimension ref="A1:IC364"/>
  <sheetViews>
    <sheetView tabSelected="1" topLeftCell="A110" zoomScale="40" zoomScaleNormal="40" zoomScaleSheetLayoutView="85" workbookViewId="0">
      <selection activeCell="H131" sqref="H131"/>
    </sheetView>
  </sheetViews>
  <sheetFormatPr baseColWidth="10" defaultColWidth="9.109375" defaultRowHeight="14.4"/>
  <cols>
    <col min="1" max="1" width="10.44140625" style="37" customWidth="1"/>
    <col min="2" max="2" width="59.109375" style="37" customWidth="1"/>
    <col min="3" max="3" width="70.44140625" style="37" customWidth="1"/>
    <col min="4" max="4" width="24.109375" style="37" bestFit="1" customWidth="1"/>
    <col min="5" max="5" width="27.109375" style="37" customWidth="1"/>
    <col min="6" max="7" width="10.44140625" style="312" customWidth="1"/>
    <col min="8" max="8" width="11.44140625" style="36" bestFit="1" customWidth="1"/>
    <col min="9" max="16" width="9.109375" style="36"/>
    <col min="17" max="237" width="9.109375" style="312"/>
    <col min="238" max="16384" width="9.109375" style="37"/>
  </cols>
  <sheetData>
    <row r="1" spans="1:16" s="312" customFormat="1" ht="50.25" customHeight="1">
      <c r="A1" s="311" t="s">
        <v>9</v>
      </c>
      <c r="C1"/>
      <c r="D1" s="730"/>
      <c r="E1" s="730"/>
      <c r="F1" s="730"/>
      <c r="G1" s="730"/>
      <c r="H1" s="730"/>
      <c r="I1" s="36"/>
      <c r="J1" s="36"/>
      <c r="K1" s="36"/>
      <c r="L1" s="36"/>
      <c r="M1" s="36"/>
      <c r="N1" s="36"/>
      <c r="O1" s="36"/>
      <c r="P1" s="36"/>
    </row>
    <row r="2" spans="1:16" s="488" customFormat="1" ht="18">
      <c r="A2" s="38" t="s">
        <v>1</v>
      </c>
      <c r="C2" s="489"/>
      <c r="D2" s="490"/>
      <c r="E2" s="490"/>
      <c r="F2" s="490"/>
      <c r="G2" s="490"/>
      <c r="H2" s="490"/>
      <c r="I2" s="489"/>
      <c r="J2" s="489"/>
      <c r="K2" s="489"/>
      <c r="L2" s="489"/>
      <c r="M2" s="489"/>
      <c r="N2" s="489"/>
      <c r="O2" s="489"/>
      <c r="P2" s="489"/>
    </row>
    <row r="3" spans="1:16" s="488" customFormat="1" ht="18" hidden="1">
      <c r="A3" s="38"/>
      <c r="C3" s="489"/>
      <c r="D3" s="490"/>
      <c r="E3" s="490"/>
      <c r="F3" s="490"/>
      <c r="G3" s="490"/>
      <c r="H3" s="490"/>
      <c r="I3" s="489"/>
      <c r="J3" s="489"/>
      <c r="K3" s="489"/>
      <c r="L3" s="489"/>
      <c r="M3" s="489"/>
      <c r="N3" s="489"/>
      <c r="O3" s="489"/>
      <c r="P3" s="489"/>
    </row>
    <row r="4" spans="1:16" s="312" customFormat="1">
      <c r="A4" s="725" t="s">
        <v>10</v>
      </c>
      <c r="B4" s="725"/>
      <c r="C4" s="725"/>
      <c r="D4" s="491"/>
      <c r="E4" s="480"/>
      <c r="F4" s="480"/>
      <c r="G4" s="480"/>
      <c r="H4" s="480"/>
      <c r="I4" s="36"/>
      <c r="J4" s="36"/>
      <c r="K4" s="36"/>
      <c r="L4" s="36"/>
      <c r="M4" s="36"/>
      <c r="N4" s="36"/>
      <c r="O4" s="36"/>
      <c r="P4" s="36"/>
    </row>
    <row r="5" spans="1:16" s="312" customFormat="1">
      <c r="A5" s="725" t="s">
        <v>11</v>
      </c>
      <c r="B5" s="725"/>
      <c r="C5" s="725"/>
      <c r="D5" s="491"/>
      <c r="E5" s="480"/>
      <c r="F5" s="480"/>
      <c r="G5" s="480"/>
      <c r="H5" s="480"/>
      <c r="I5" s="36"/>
      <c r="J5" s="36"/>
      <c r="K5" s="36"/>
      <c r="L5" s="36"/>
      <c r="M5" s="36"/>
      <c r="N5" s="36"/>
      <c r="O5" s="36"/>
      <c r="P5" s="36"/>
    </row>
    <row r="6" spans="1:16" s="312" customFormat="1">
      <c r="A6" s="725" t="s">
        <v>12</v>
      </c>
      <c r="B6" s="725"/>
      <c r="C6" s="725"/>
      <c r="D6" s="491"/>
      <c r="E6" s="480"/>
      <c r="F6" s="480"/>
      <c r="G6" s="480"/>
      <c r="H6" s="480"/>
      <c r="I6" s="36"/>
      <c r="J6" s="36"/>
      <c r="K6" s="36"/>
      <c r="L6" s="36"/>
      <c r="M6" s="36"/>
      <c r="N6" s="36"/>
      <c r="O6" s="36"/>
      <c r="P6" s="36"/>
    </row>
    <row r="7" spans="1:16" s="312" customFormat="1">
      <c r="A7" s="725" t="s">
        <v>13</v>
      </c>
      <c r="B7" s="725"/>
      <c r="C7" s="725"/>
      <c r="D7" s="491"/>
      <c r="E7" s="480"/>
      <c r="F7" s="480"/>
      <c r="G7" s="480"/>
      <c r="H7" s="480"/>
      <c r="I7" s="36"/>
      <c r="J7" s="36"/>
      <c r="K7" s="36"/>
      <c r="L7" s="36"/>
      <c r="M7" s="36"/>
      <c r="N7" s="36"/>
      <c r="O7" s="36"/>
      <c r="P7" s="36"/>
    </row>
    <row r="8" spans="1:16" s="312" customFormat="1">
      <c r="A8" s="725" t="s">
        <v>14</v>
      </c>
      <c r="B8" s="725"/>
      <c r="C8" s="725"/>
      <c r="D8" s="491"/>
      <c r="E8" s="480"/>
      <c r="F8" s="480"/>
      <c r="G8" s="480"/>
      <c r="H8" s="480"/>
      <c r="I8" s="36"/>
      <c r="J8" s="36"/>
      <c r="K8" s="36"/>
      <c r="L8" s="36"/>
      <c r="M8" s="36"/>
      <c r="N8" s="36"/>
      <c r="O8" s="36"/>
      <c r="P8" s="36"/>
    </row>
    <row r="9" spans="1:16" s="312" customFormat="1">
      <c r="A9" s="725" t="s">
        <v>15</v>
      </c>
      <c r="B9" s="725"/>
      <c r="C9" s="725"/>
      <c r="D9" s="491"/>
      <c r="E9" s="480"/>
      <c r="F9" s="480"/>
      <c r="G9" s="480"/>
      <c r="H9" s="480"/>
      <c r="I9" s="36"/>
      <c r="J9" s="36"/>
      <c r="K9" s="36"/>
      <c r="L9" s="36"/>
      <c r="M9" s="36"/>
      <c r="N9" s="36"/>
      <c r="O9" s="36"/>
      <c r="P9" s="36"/>
    </row>
    <row r="10" spans="1:16" s="312" customFormat="1">
      <c r="A10" s="725" t="s">
        <v>16</v>
      </c>
      <c r="B10" s="725"/>
      <c r="C10" s="725"/>
      <c r="D10" s="491"/>
      <c r="E10" s="480"/>
      <c r="F10" s="480"/>
      <c r="G10" s="480"/>
      <c r="H10" s="480"/>
      <c r="I10" s="36"/>
      <c r="J10" s="36"/>
      <c r="K10" s="36"/>
      <c r="L10" s="36"/>
      <c r="M10" s="36"/>
      <c r="N10" s="36"/>
      <c r="O10" s="36"/>
      <c r="P10" s="36"/>
    </row>
    <row r="11" spans="1:16" s="312" customFormat="1">
      <c r="A11" s="726" t="s">
        <v>17</v>
      </c>
      <c r="B11" s="726"/>
      <c r="C11" s="726"/>
      <c r="D11" s="491"/>
      <c r="E11" s="480"/>
      <c r="F11" s="480"/>
      <c r="G11" s="480"/>
      <c r="H11" s="480"/>
      <c r="I11" s="36"/>
      <c r="J11" s="36"/>
      <c r="K11" s="36"/>
      <c r="L11" s="36"/>
      <c r="M11" s="36"/>
      <c r="N11" s="36"/>
      <c r="O11" s="36"/>
      <c r="P11" s="36"/>
    </row>
    <row r="12" spans="1:16" s="312" customFormat="1">
      <c r="A12" s="725" t="s">
        <v>438</v>
      </c>
      <c r="B12" s="725"/>
      <c r="C12" s="725"/>
      <c r="D12" s="491"/>
      <c r="E12" s="480"/>
      <c r="F12" s="480"/>
      <c r="G12" s="480"/>
      <c r="H12" s="480"/>
      <c r="I12" s="36"/>
      <c r="J12" s="36"/>
      <c r="K12" s="36"/>
      <c r="L12" s="36"/>
      <c r="M12" s="36"/>
      <c r="N12" s="36"/>
      <c r="O12" s="36"/>
      <c r="P12" s="36"/>
    </row>
    <row r="13" spans="1:16" s="312" customFormat="1">
      <c r="A13" s="725" t="s">
        <v>18</v>
      </c>
      <c r="B13" s="725"/>
      <c r="C13" s="725"/>
      <c r="D13" s="491"/>
      <c r="E13" s="480"/>
      <c r="F13" s="480"/>
      <c r="G13" s="480"/>
      <c r="H13" s="480"/>
      <c r="I13" s="36"/>
      <c r="J13" s="36"/>
      <c r="K13" s="36"/>
      <c r="L13" s="36"/>
      <c r="M13" s="36"/>
      <c r="N13" s="36"/>
      <c r="O13" s="36"/>
      <c r="P13" s="36"/>
    </row>
    <row r="14" spans="1:16" s="312" customFormat="1">
      <c r="A14" s="725" t="s">
        <v>19</v>
      </c>
      <c r="B14" s="725"/>
      <c r="C14" s="725"/>
      <c r="D14" s="491"/>
      <c r="E14" s="480"/>
      <c r="F14" s="480"/>
      <c r="G14" s="480"/>
      <c r="H14" s="480"/>
      <c r="I14" s="36"/>
      <c r="J14" s="36"/>
      <c r="K14" s="36"/>
      <c r="L14" s="36"/>
      <c r="M14" s="36"/>
      <c r="N14" s="36"/>
      <c r="O14" s="36"/>
      <c r="P14" s="36"/>
    </row>
    <row r="15" spans="1:16" s="312" customFormat="1">
      <c r="A15" s="725" t="s">
        <v>20</v>
      </c>
      <c r="B15" s="725"/>
      <c r="C15" s="725"/>
      <c r="D15" s="491"/>
      <c r="E15" s="480"/>
      <c r="F15" s="480"/>
      <c r="G15" s="480"/>
      <c r="H15" s="480"/>
      <c r="I15" s="36"/>
      <c r="J15" s="36"/>
      <c r="K15" s="36"/>
      <c r="L15" s="36"/>
      <c r="M15" s="36"/>
      <c r="N15" s="36"/>
      <c r="O15" s="36"/>
      <c r="P15" s="36"/>
    </row>
    <row r="16" spans="1:16" s="312" customFormat="1">
      <c r="A16" s="725" t="s">
        <v>21</v>
      </c>
      <c r="B16" s="725"/>
      <c r="C16" s="725"/>
      <c r="D16" s="491"/>
      <c r="E16" s="480"/>
      <c r="F16" s="480"/>
      <c r="G16" s="480"/>
      <c r="H16" s="480"/>
      <c r="I16" s="36"/>
      <c r="J16" s="36"/>
      <c r="K16" s="36"/>
      <c r="L16" s="36"/>
      <c r="M16" s="36"/>
      <c r="N16" s="36"/>
      <c r="O16" s="36"/>
      <c r="P16" s="36"/>
    </row>
    <row r="17" spans="1:237" customFormat="1">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row>
    <row r="18" spans="1:237" ht="42" customHeight="1">
      <c r="A18" s="492">
        <v>1</v>
      </c>
      <c r="B18" s="734" t="s">
        <v>22</v>
      </c>
      <c r="C18" s="734"/>
      <c r="D18" s="734"/>
      <c r="E18" s="493"/>
      <c r="G18" s="480"/>
      <c r="H18" s="312"/>
      <c r="O18" s="312"/>
      <c r="P18" s="312"/>
      <c r="IB18" s="37"/>
      <c r="IC18" s="37"/>
    </row>
    <row r="19" spans="1:237" s="498" customFormat="1" ht="21">
      <c r="A19" s="494" t="s">
        <v>23</v>
      </c>
      <c r="B19" s="495" t="s">
        <v>24</v>
      </c>
      <c r="C19" s="496"/>
      <c r="D19" s="496"/>
      <c r="E19" s="497"/>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c r="BY19" s="312"/>
      <c r="BZ19" s="312"/>
      <c r="CA19" s="312"/>
      <c r="CB19" s="312"/>
      <c r="CC19" s="312"/>
      <c r="CD19" s="312"/>
      <c r="CE19" s="312"/>
      <c r="CF19" s="312"/>
      <c r="CG19" s="312"/>
      <c r="CH19" s="312"/>
      <c r="CI19" s="312"/>
      <c r="CJ19" s="312"/>
      <c r="CK19" s="312"/>
      <c r="CL19" s="312"/>
      <c r="CM19" s="312"/>
      <c r="CN19" s="312"/>
      <c r="CO19" s="312"/>
      <c r="CP19" s="312"/>
      <c r="CQ19" s="312"/>
      <c r="CR19" s="312"/>
      <c r="CS19" s="312"/>
      <c r="CT19" s="312"/>
      <c r="CU19" s="312"/>
      <c r="CV19" s="312"/>
      <c r="CW19" s="312"/>
      <c r="CX19" s="312"/>
      <c r="CY19" s="312"/>
      <c r="CZ19" s="312"/>
      <c r="DA19" s="312"/>
      <c r="DB19" s="312"/>
      <c r="DC19" s="312"/>
      <c r="DD19" s="312"/>
      <c r="DE19" s="312"/>
      <c r="DF19" s="312"/>
      <c r="DG19" s="312"/>
      <c r="DH19" s="312"/>
      <c r="DI19" s="312"/>
      <c r="DJ19" s="312"/>
      <c r="DK19" s="312"/>
      <c r="DL19" s="312"/>
      <c r="DM19" s="312"/>
      <c r="DN19" s="312"/>
      <c r="DO19" s="312"/>
      <c r="DP19" s="312"/>
      <c r="DQ19" s="312"/>
      <c r="DR19" s="312"/>
      <c r="DS19" s="312"/>
      <c r="DT19" s="312"/>
      <c r="DU19" s="312"/>
      <c r="DV19" s="312"/>
      <c r="DW19" s="312"/>
      <c r="DX19" s="312"/>
      <c r="DY19" s="312"/>
      <c r="DZ19" s="312"/>
      <c r="EA19" s="312"/>
      <c r="EB19" s="312"/>
      <c r="EC19" s="312"/>
      <c r="ED19" s="312"/>
      <c r="EE19" s="312"/>
      <c r="EF19" s="312"/>
      <c r="EG19" s="312"/>
      <c r="EH19" s="312"/>
      <c r="EI19" s="312"/>
      <c r="EJ19" s="312"/>
      <c r="EK19" s="312"/>
      <c r="EL19" s="312"/>
      <c r="EM19" s="312"/>
      <c r="EN19" s="312"/>
      <c r="EO19" s="312"/>
      <c r="EP19" s="312"/>
      <c r="EQ19" s="312"/>
      <c r="ER19" s="312"/>
      <c r="ES19" s="312"/>
      <c r="ET19" s="312"/>
      <c r="EU19" s="312"/>
      <c r="EV19" s="312"/>
      <c r="EW19" s="312"/>
      <c r="EX19" s="312"/>
      <c r="EY19" s="312"/>
      <c r="EZ19" s="312"/>
      <c r="FA19" s="312"/>
      <c r="FB19" s="312"/>
      <c r="FC19" s="312"/>
      <c r="FD19" s="312"/>
      <c r="FE19" s="312"/>
      <c r="FF19" s="312"/>
      <c r="FG19" s="312"/>
      <c r="FH19" s="312"/>
      <c r="FI19" s="312"/>
      <c r="FJ19" s="312"/>
      <c r="FK19" s="312"/>
      <c r="FL19" s="312"/>
      <c r="FM19" s="312"/>
      <c r="FN19" s="312"/>
      <c r="FO19" s="312"/>
      <c r="FP19" s="312"/>
      <c r="FQ19" s="312"/>
      <c r="FR19" s="312"/>
      <c r="FS19" s="312"/>
      <c r="FT19" s="312"/>
      <c r="FU19" s="312"/>
      <c r="FV19" s="312"/>
      <c r="FW19" s="312"/>
      <c r="FX19" s="312"/>
      <c r="FY19" s="312"/>
      <c r="FZ19" s="312"/>
      <c r="GA19" s="312"/>
      <c r="GB19" s="312"/>
      <c r="GC19" s="312"/>
      <c r="GD19" s="312"/>
      <c r="GE19" s="312"/>
      <c r="GF19" s="312"/>
      <c r="GG19" s="312"/>
      <c r="GH19" s="312"/>
      <c r="GI19" s="312"/>
      <c r="GJ19" s="312"/>
      <c r="GK19" s="312"/>
      <c r="GL19" s="312"/>
      <c r="GM19" s="312"/>
      <c r="GN19" s="312"/>
      <c r="GO19" s="312"/>
      <c r="GP19" s="312"/>
      <c r="GQ19" s="312"/>
      <c r="GR19" s="312"/>
      <c r="GS19" s="312"/>
      <c r="GT19" s="312"/>
      <c r="GU19" s="312"/>
      <c r="GV19" s="312"/>
      <c r="GW19" s="312"/>
      <c r="GX19" s="312"/>
      <c r="GY19" s="312"/>
      <c r="GZ19" s="312"/>
      <c r="HA19" s="312"/>
      <c r="HB19" s="312"/>
      <c r="HC19" s="312"/>
      <c r="HD19" s="312"/>
      <c r="HE19" s="312"/>
      <c r="HF19" s="312"/>
      <c r="HG19" s="312"/>
      <c r="HH19" s="312"/>
      <c r="HI19" s="312"/>
      <c r="HJ19" s="312"/>
      <c r="HK19" s="312"/>
      <c r="HL19" s="312"/>
      <c r="HM19" s="312"/>
      <c r="HN19" s="312"/>
      <c r="HO19" s="312"/>
      <c r="HP19" s="312"/>
      <c r="HQ19" s="312"/>
      <c r="HR19" s="312"/>
      <c r="HS19" s="312"/>
      <c r="HT19" s="312"/>
      <c r="HU19" s="312"/>
      <c r="HV19" s="312"/>
      <c r="HW19" s="312"/>
      <c r="HX19" s="312"/>
      <c r="HY19" s="312"/>
      <c r="HZ19" s="312"/>
      <c r="IA19" s="312"/>
    </row>
    <row r="20" spans="1:237" s="498" customFormat="1" ht="21" hidden="1">
      <c r="A20" s="499"/>
      <c r="B20" s="500"/>
      <c r="C20" s="499"/>
      <c r="D20" s="499"/>
      <c r="E20" s="499"/>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312"/>
      <c r="CV20" s="312"/>
      <c r="CW20" s="312"/>
      <c r="CX20" s="312"/>
      <c r="CY20" s="312"/>
      <c r="CZ20" s="312"/>
      <c r="DA20" s="312"/>
      <c r="DB20" s="312"/>
      <c r="DC20" s="312"/>
      <c r="DD20" s="312"/>
      <c r="DE20" s="312"/>
      <c r="DF20" s="312"/>
      <c r="DG20" s="312"/>
      <c r="DH20" s="312"/>
      <c r="DI20" s="312"/>
      <c r="DJ20" s="312"/>
      <c r="DK20" s="312"/>
      <c r="DL20" s="312"/>
      <c r="DM20" s="312"/>
      <c r="DN20" s="312"/>
      <c r="DO20" s="312"/>
      <c r="DP20" s="312"/>
      <c r="DQ20" s="312"/>
      <c r="DR20" s="312"/>
      <c r="DS20" s="312"/>
      <c r="DT20" s="312"/>
      <c r="DU20" s="312"/>
      <c r="DV20" s="312"/>
      <c r="DW20" s="312"/>
      <c r="DX20" s="312"/>
      <c r="DY20" s="312"/>
      <c r="DZ20" s="312"/>
      <c r="EA20" s="312"/>
      <c r="EB20" s="312"/>
      <c r="EC20" s="312"/>
      <c r="ED20" s="312"/>
      <c r="EE20" s="312"/>
      <c r="EF20" s="312"/>
      <c r="EG20" s="312"/>
      <c r="EH20" s="312"/>
      <c r="EI20" s="312"/>
      <c r="EJ20" s="312"/>
      <c r="EK20" s="312"/>
      <c r="EL20" s="312"/>
      <c r="EM20" s="312"/>
      <c r="EN20" s="312"/>
      <c r="EO20" s="312"/>
      <c r="EP20" s="312"/>
      <c r="EQ20" s="312"/>
      <c r="ER20" s="312"/>
      <c r="ES20" s="312"/>
      <c r="ET20" s="312"/>
      <c r="EU20" s="312"/>
      <c r="EV20" s="312"/>
      <c r="EW20" s="312"/>
      <c r="EX20" s="312"/>
      <c r="EY20" s="312"/>
      <c r="EZ20" s="312"/>
      <c r="FA20" s="312"/>
      <c r="FB20" s="312"/>
      <c r="FC20" s="312"/>
      <c r="FD20" s="312"/>
      <c r="FE20" s="312"/>
      <c r="FF20" s="312"/>
      <c r="FG20" s="312"/>
      <c r="FH20" s="312"/>
      <c r="FI20" s="312"/>
      <c r="FJ20" s="312"/>
      <c r="FK20" s="312"/>
      <c r="FL20" s="312"/>
      <c r="FM20" s="312"/>
      <c r="FN20" s="312"/>
      <c r="FO20" s="312"/>
      <c r="FP20" s="312"/>
      <c r="FQ20" s="312"/>
      <c r="FR20" s="312"/>
      <c r="FS20" s="312"/>
      <c r="FT20" s="312"/>
      <c r="FU20" s="312"/>
      <c r="FV20" s="312"/>
      <c r="FW20" s="312"/>
      <c r="FX20" s="312"/>
      <c r="FY20" s="312"/>
      <c r="FZ20" s="312"/>
      <c r="GA20" s="312"/>
      <c r="GB20" s="312"/>
      <c r="GC20" s="312"/>
      <c r="GD20" s="312"/>
      <c r="GE20" s="312"/>
      <c r="GF20" s="312"/>
      <c r="GG20" s="312"/>
      <c r="GH20" s="312"/>
      <c r="GI20" s="312"/>
      <c r="GJ20" s="312"/>
      <c r="GK20" s="312"/>
      <c r="GL20" s="312"/>
      <c r="GM20" s="312"/>
      <c r="GN20" s="312"/>
      <c r="GO20" s="312"/>
      <c r="GP20" s="312"/>
      <c r="GQ20" s="312"/>
      <c r="GR20" s="312"/>
      <c r="GS20" s="312"/>
      <c r="GT20" s="312"/>
      <c r="GU20" s="312"/>
      <c r="GV20" s="312"/>
      <c r="GW20" s="312"/>
      <c r="GX20" s="312"/>
      <c r="GY20" s="312"/>
      <c r="GZ20" s="312"/>
      <c r="HA20" s="312"/>
      <c r="HB20" s="312"/>
      <c r="HC20" s="312"/>
      <c r="HD20" s="312"/>
      <c r="HE20" s="312"/>
      <c r="HF20" s="312"/>
      <c r="HG20" s="312"/>
      <c r="HH20" s="312"/>
      <c r="HI20" s="312"/>
      <c r="HJ20" s="312"/>
      <c r="HK20" s="312"/>
      <c r="HL20" s="312"/>
      <c r="HM20" s="312"/>
      <c r="HN20" s="312"/>
      <c r="HO20" s="312"/>
      <c r="HP20" s="312"/>
      <c r="HQ20" s="312"/>
      <c r="HR20" s="312"/>
      <c r="HS20" s="312"/>
      <c r="HT20" s="312"/>
      <c r="HU20" s="312"/>
      <c r="HV20" s="312"/>
      <c r="HW20" s="312"/>
      <c r="HX20" s="312"/>
      <c r="HY20" s="312"/>
      <c r="HZ20" s="312"/>
      <c r="IA20" s="312"/>
      <c r="IB20" s="312"/>
      <c r="IC20" s="312"/>
    </row>
    <row r="21" spans="1:237" ht="18">
      <c r="A21" s="501" t="s">
        <v>25</v>
      </c>
      <c r="B21" s="723" t="s">
        <v>26</v>
      </c>
      <c r="C21" s="723"/>
      <c r="D21" s="723"/>
      <c r="E21" s="724"/>
      <c r="F21" s="502"/>
      <c r="G21" s="503"/>
      <c r="O21" s="312"/>
      <c r="P21" s="312"/>
      <c r="IB21" s="37"/>
      <c r="IC21" s="37"/>
    </row>
    <row r="22" spans="1:237" ht="16.2" thickBot="1">
      <c r="A22" s="501" t="s">
        <v>6</v>
      </c>
      <c r="B22" s="731" t="s">
        <v>27</v>
      </c>
      <c r="C22" s="731"/>
      <c r="D22" s="731"/>
      <c r="E22" s="732"/>
      <c r="F22" s="504"/>
      <c r="G22" s="505"/>
      <c r="O22" s="312"/>
      <c r="P22" s="312"/>
      <c r="IB22" s="37"/>
      <c r="IC22" s="37"/>
    </row>
    <row r="23" spans="1:237" ht="42.9" customHeight="1" thickBot="1">
      <c r="A23" s="312" t="s">
        <v>28</v>
      </c>
      <c r="B23" s="362" t="s">
        <v>29</v>
      </c>
      <c r="C23" s="363" t="s">
        <v>30</v>
      </c>
      <c r="D23" s="364" t="s">
        <v>31</v>
      </c>
      <c r="E23" s="365" t="s">
        <v>32</v>
      </c>
      <c r="F23" s="503"/>
      <c r="G23" s="503"/>
      <c r="O23" s="312"/>
      <c r="P23" s="312"/>
      <c r="IB23" s="37"/>
      <c r="IC23" s="37"/>
    </row>
    <row r="24" spans="1:237" ht="31.5" customHeight="1" thickBot="1">
      <c r="A24" s="312"/>
      <c r="B24" s="506" t="s">
        <v>33</v>
      </c>
      <c r="C24" s="472" t="s">
        <v>521</v>
      </c>
      <c r="D24" s="507" t="s">
        <v>35</v>
      </c>
      <c r="E24" s="643">
        <f>SUM('Dades transport'!E20,'Dades organització'!E22)</f>
        <v>0</v>
      </c>
      <c r="G24" s="509"/>
      <c r="O24" s="312"/>
      <c r="P24" s="312"/>
      <c r="IB24" s="37"/>
      <c r="IC24" s="37"/>
    </row>
    <row r="25" spans="1:237" ht="16.2" thickBot="1">
      <c r="A25" s="312"/>
      <c r="B25" s="510"/>
      <c r="C25" s="473" t="s">
        <v>36</v>
      </c>
      <c r="D25" s="511" t="s">
        <v>35</v>
      </c>
      <c r="E25" s="643">
        <f>SUM('Dades transport'!E21,'Dades organització'!E23)</f>
        <v>0</v>
      </c>
      <c r="G25" s="509"/>
      <c r="O25" s="312"/>
      <c r="P25" s="312"/>
      <c r="IB25" s="37"/>
      <c r="IC25" s="37"/>
    </row>
    <row r="26" spans="1:237" ht="16.2" thickBot="1">
      <c r="A26" s="312"/>
      <c r="B26" s="512"/>
      <c r="C26" s="473" t="s">
        <v>37</v>
      </c>
      <c r="D26" s="511" t="s">
        <v>35</v>
      </c>
      <c r="E26" s="643">
        <f>SUM('Dades transport'!E22,'Dades organització'!E24)</f>
        <v>0</v>
      </c>
      <c r="G26" s="509"/>
      <c r="O26" s="312"/>
      <c r="P26" s="312"/>
      <c r="IB26" s="37"/>
      <c r="IC26" s="37"/>
    </row>
    <row r="27" spans="1:237" ht="16.2" thickBot="1">
      <c r="A27" s="312"/>
      <c r="B27" s="512"/>
      <c r="C27" s="473" t="s">
        <v>38</v>
      </c>
      <c r="D27" s="511" t="s">
        <v>35</v>
      </c>
      <c r="E27" s="643">
        <f>SUM('Dades transport'!E23,'Dades organització'!E25)</f>
        <v>0</v>
      </c>
      <c r="G27" s="509"/>
      <c r="O27" s="312"/>
      <c r="P27" s="312"/>
      <c r="IB27" s="37"/>
      <c r="IC27" s="37"/>
    </row>
    <row r="28" spans="1:237" ht="16.2" thickBot="1">
      <c r="A28" s="312"/>
      <c r="B28" s="513"/>
      <c r="C28" s="473" t="s">
        <v>39</v>
      </c>
      <c r="D28" s="511" t="s">
        <v>35</v>
      </c>
      <c r="E28" s="643">
        <f>SUM('Dades transport'!E24,'Dades organització'!E26)</f>
        <v>0</v>
      </c>
      <c r="H28" s="312"/>
      <c r="I28" s="312"/>
      <c r="J28" s="312"/>
      <c r="K28" s="312"/>
      <c r="L28" s="312"/>
      <c r="M28" s="312"/>
      <c r="N28" s="312"/>
      <c r="O28" s="312"/>
      <c r="P28" s="312"/>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row>
    <row r="29" spans="1:237" ht="16.2" thickBot="1">
      <c r="A29" s="312"/>
      <c r="B29" s="510"/>
      <c r="C29" s="473" t="s">
        <v>474</v>
      </c>
      <c r="D29" s="511" t="s">
        <v>35</v>
      </c>
      <c r="E29" s="643">
        <f>SUM('Dades transport'!E25,'Dades organització'!E27)</f>
        <v>0</v>
      </c>
      <c r="H29" s="312"/>
      <c r="I29" s="312"/>
      <c r="J29" s="312"/>
      <c r="K29" s="312"/>
      <c r="L29" s="312"/>
      <c r="M29" s="312"/>
      <c r="N29" s="312"/>
      <c r="O29" s="312"/>
      <c r="P29" s="312"/>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row>
    <row r="30" spans="1:237" ht="16.2" thickBot="1">
      <c r="A30" s="312"/>
      <c r="B30" s="512"/>
      <c r="C30" s="473" t="s">
        <v>41</v>
      </c>
      <c r="D30" s="511" t="s">
        <v>35</v>
      </c>
      <c r="E30" s="643">
        <f>SUM('Dades transport'!E26,'Dades organització'!E28)</f>
        <v>0</v>
      </c>
      <c r="H30" s="312"/>
      <c r="I30" s="312"/>
      <c r="J30" s="312"/>
      <c r="K30" s="312"/>
      <c r="L30" s="312"/>
      <c r="M30" s="312"/>
      <c r="N30" s="312"/>
      <c r="O30" s="312"/>
      <c r="P30" s="312"/>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row>
    <row r="31" spans="1:237" ht="16.2" thickBot="1">
      <c r="A31" s="312"/>
      <c r="B31" s="513"/>
      <c r="C31" s="473" t="s">
        <v>42</v>
      </c>
      <c r="D31" s="511" t="s">
        <v>35</v>
      </c>
      <c r="E31" s="643">
        <f>SUM('Dades transport'!E27,'Dades organització'!E29)</f>
        <v>0</v>
      </c>
      <c r="H31" s="312"/>
      <c r="I31" s="312"/>
      <c r="J31" s="312"/>
      <c r="K31" s="312"/>
      <c r="L31" s="312"/>
      <c r="M31" s="312"/>
      <c r="N31" s="312"/>
      <c r="O31" s="312"/>
      <c r="P31" s="312"/>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row>
    <row r="32" spans="1:237" ht="16.2" thickBot="1">
      <c r="A32" s="312"/>
      <c r="B32" s="510"/>
      <c r="C32" s="473" t="s">
        <v>43</v>
      </c>
      <c r="D32" s="511" t="s">
        <v>35</v>
      </c>
      <c r="E32" s="643">
        <f>SUM('Dades transport'!E28,'Dades organització'!E30)</f>
        <v>0</v>
      </c>
      <c r="H32" s="312"/>
      <c r="I32" s="312"/>
      <c r="J32" s="312"/>
      <c r="K32" s="312"/>
      <c r="L32" s="312"/>
      <c r="M32" s="312"/>
      <c r="N32" s="312"/>
      <c r="O32" s="312"/>
      <c r="P32" s="312"/>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row>
    <row r="33" spans="1:237" ht="16.2" thickBot="1">
      <c r="A33" s="312"/>
      <c r="B33" s="512"/>
      <c r="C33" s="473" t="s">
        <v>44</v>
      </c>
      <c r="D33" s="511" t="s">
        <v>35</v>
      </c>
      <c r="E33" s="643">
        <f>SUM('Dades transport'!E29,'Dades organització'!E31)</f>
        <v>0</v>
      </c>
      <c r="H33" s="312"/>
      <c r="I33" s="312"/>
      <c r="J33" s="312"/>
      <c r="K33" s="312"/>
      <c r="L33" s="312"/>
      <c r="M33" s="312"/>
      <c r="N33" s="312"/>
      <c r="O33" s="312"/>
      <c r="P33" s="312"/>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row>
    <row r="34" spans="1:237" ht="16.2" thickBot="1">
      <c r="A34" s="312"/>
      <c r="B34" s="512"/>
      <c r="C34" s="473" t="s">
        <v>45</v>
      </c>
      <c r="D34" s="511" t="s">
        <v>35</v>
      </c>
      <c r="E34" s="643">
        <f>SUM('Dades transport'!E30,'Dades organització'!E32)</f>
        <v>0</v>
      </c>
      <c r="H34" s="312"/>
      <c r="I34" s="312"/>
      <c r="J34" s="312"/>
      <c r="K34" s="312"/>
      <c r="L34" s="312"/>
      <c r="M34" s="312"/>
      <c r="N34" s="312"/>
      <c r="O34" s="312"/>
      <c r="P34" s="312"/>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row>
    <row r="35" spans="1:237" ht="16.2" thickBot="1">
      <c r="A35" s="312"/>
      <c r="B35" s="512"/>
      <c r="C35" s="473" t="s">
        <v>46</v>
      </c>
      <c r="D35" s="511" t="s">
        <v>35</v>
      </c>
      <c r="E35" s="643">
        <f>SUM('Dades transport'!E31,'Dades organització'!E33)</f>
        <v>0</v>
      </c>
      <c r="H35" s="312"/>
      <c r="I35" s="312"/>
      <c r="J35" s="312"/>
      <c r="K35" s="312"/>
      <c r="L35" s="312"/>
      <c r="M35" s="312"/>
      <c r="N35" s="312"/>
      <c r="O35" s="312"/>
      <c r="P35" s="312"/>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row>
    <row r="36" spans="1:237" ht="16.2" thickBot="1">
      <c r="A36" s="312"/>
      <c r="B36" s="512"/>
      <c r="C36" s="473" t="s">
        <v>47</v>
      </c>
      <c r="D36" s="511" t="s">
        <v>35</v>
      </c>
      <c r="E36" s="643">
        <f>SUM('Dades transport'!E32,'Dades organització'!E34)</f>
        <v>0</v>
      </c>
      <c r="H36" s="312"/>
      <c r="I36" s="312"/>
      <c r="J36" s="312"/>
      <c r="K36" s="312"/>
      <c r="L36" s="312"/>
      <c r="M36" s="312"/>
      <c r="N36" s="312"/>
      <c r="O36" s="312"/>
      <c r="P36" s="312"/>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row>
    <row r="37" spans="1:237" ht="16.2" thickBot="1">
      <c r="A37" s="312"/>
      <c r="B37" s="512"/>
      <c r="C37" s="473" t="s">
        <v>48</v>
      </c>
      <c r="D37" s="511" t="s">
        <v>35</v>
      </c>
      <c r="E37" s="643">
        <f>SUM('Dades transport'!E33,'Dades organització'!E35)</f>
        <v>0</v>
      </c>
      <c r="H37" s="312"/>
      <c r="I37" s="312"/>
      <c r="J37" s="312"/>
      <c r="K37" s="312"/>
      <c r="L37" s="312"/>
      <c r="M37" s="312"/>
      <c r="N37" s="312"/>
      <c r="O37" s="312"/>
      <c r="P37" s="312"/>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37"/>
      <c r="FI37" s="37"/>
      <c r="FJ37" s="37"/>
      <c r="FK37" s="37"/>
      <c r="FL37" s="37"/>
      <c r="FM37" s="37"/>
      <c r="FN37" s="37"/>
      <c r="FO37" s="37"/>
      <c r="FP37" s="37"/>
      <c r="FQ37" s="37"/>
      <c r="FR37" s="37"/>
      <c r="FS37" s="37"/>
      <c r="FT37" s="37"/>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c r="GW37" s="37"/>
      <c r="GX37" s="37"/>
      <c r="GY37" s="37"/>
      <c r="GZ37" s="37"/>
      <c r="HA37" s="37"/>
      <c r="HB37" s="37"/>
      <c r="HC37" s="37"/>
      <c r="HD37" s="37"/>
      <c r="HE37" s="37"/>
      <c r="HF37" s="37"/>
      <c r="HG37" s="37"/>
      <c r="HH37" s="37"/>
      <c r="HI37" s="37"/>
      <c r="HJ37" s="37"/>
      <c r="HK37" s="37"/>
      <c r="HL37" s="37"/>
      <c r="HM37" s="37"/>
      <c r="HN37" s="37"/>
      <c r="HO37" s="37"/>
      <c r="HP37" s="37"/>
      <c r="HQ37" s="37"/>
      <c r="HR37" s="37"/>
      <c r="HS37" s="37"/>
      <c r="HT37" s="37"/>
      <c r="HU37" s="37"/>
      <c r="HV37" s="37"/>
      <c r="HW37" s="37"/>
      <c r="HX37" s="37"/>
      <c r="HY37" s="37"/>
      <c r="HZ37" s="37"/>
      <c r="IA37" s="37"/>
      <c r="IB37" s="37"/>
      <c r="IC37" s="37"/>
    </row>
    <row r="38" spans="1:237" ht="16.2" thickBot="1">
      <c r="A38" s="312"/>
      <c r="B38" s="512"/>
      <c r="C38" s="473" t="s">
        <v>49</v>
      </c>
      <c r="D38" s="511" t="s">
        <v>35</v>
      </c>
      <c r="E38" s="643">
        <f>SUM('Dades transport'!E34,'Dades organització'!E36)</f>
        <v>0</v>
      </c>
      <c r="H38" s="312"/>
      <c r="I38" s="312"/>
      <c r="J38" s="312"/>
      <c r="K38" s="312"/>
      <c r="L38" s="312"/>
      <c r="M38" s="312"/>
      <c r="N38" s="312"/>
      <c r="O38" s="312"/>
      <c r="P38" s="312"/>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F38" s="37"/>
      <c r="HG38" s="37"/>
      <c r="HH38" s="37"/>
      <c r="HI38" s="37"/>
      <c r="HJ38" s="37"/>
      <c r="HK38" s="37"/>
      <c r="HL38" s="37"/>
      <c r="HM38" s="37"/>
      <c r="HN38" s="37"/>
      <c r="HO38" s="37"/>
      <c r="HP38" s="37"/>
      <c r="HQ38" s="37"/>
      <c r="HR38" s="37"/>
      <c r="HS38" s="37"/>
      <c r="HT38" s="37"/>
      <c r="HU38" s="37"/>
      <c r="HV38" s="37"/>
      <c r="HW38" s="37"/>
      <c r="HX38" s="37"/>
      <c r="HY38" s="37"/>
      <c r="HZ38" s="37"/>
      <c r="IA38" s="37"/>
      <c r="IB38" s="37"/>
      <c r="IC38" s="37"/>
    </row>
    <row r="39" spans="1:237" ht="16.2" thickBot="1">
      <c r="A39" s="312"/>
      <c r="B39" s="513"/>
      <c r="C39" s="473" t="s">
        <v>50</v>
      </c>
      <c r="D39" s="511" t="s">
        <v>35</v>
      </c>
      <c r="E39" s="643">
        <f>SUM('Dades transport'!E35,'Dades organització'!E37)</f>
        <v>0</v>
      </c>
      <c r="H39" s="312"/>
      <c r="I39" s="312"/>
      <c r="J39" s="312"/>
      <c r="K39" s="312"/>
      <c r="L39" s="312"/>
      <c r="M39" s="312"/>
      <c r="N39" s="312"/>
      <c r="O39" s="312"/>
      <c r="P39" s="312"/>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row>
    <row r="40" spans="1:237" ht="16.2" thickBot="1">
      <c r="A40" s="312"/>
      <c r="B40" s="512"/>
      <c r="C40" s="473" t="s">
        <v>51</v>
      </c>
      <c r="D40" s="511" t="s">
        <v>35</v>
      </c>
      <c r="E40" s="643">
        <f>SUM('Dades transport'!E36,'Dades organització'!E38)</f>
        <v>0</v>
      </c>
      <c r="H40" s="312"/>
      <c r="I40" s="312"/>
      <c r="J40" s="312"/>
      <c r="K40" s="312"/>
      <c r="L40" s="312"/>
      <c r="M40" s="312"/>
      <c r="N40" s="312"/>
      <c r="O40" s="312"/>
      <c r="P40" s="312"/>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row>
    <row r="41" spans="1:237" ht="16.2" thickBot="1">
      <c r="A41" s="312"/>
      <c r="B41" s="513"/>
      <c r="C41" s="473" t="s">
        <v>52</v>
      </c>
      <c r="D41" s="511" t="s">
        <v>35</v>
      </c>
      <c r="E41" s="643">
        <f>SUM('Dades transport'!E37,'Dades organització'!E39)</f>
        <v>0</v>
      </c>
      <c r="H41" s="312"/>
      <c r="I41" s="312"/>
      <c r="J41" s="312"/>
      <c r="K41" s="312"/>
      <c r="L41" s="312"/>
      <c r="M41" s="312"/>
      <c r="N41" s="312"/>
      <c r="O41" s="312"/>
      <c r="P41" s="312"/>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row>
    <row r="42" spans="1:237" ht="16.2" thickBot="1">
      <c r="A42" s="312"/>
      <c r="B42" s="510"/>
      <c r="C42" s="473" t="s">
        <v>53</v>
      </c>
      <c r="D42" s="511" t="s">
        <v>35</v>
      </c>
      <c r="E42" s="643">
        <f>SUM('Dades transport'!E38,'Dades organització'!E40)</f>
        <v>0</v>
      </c>
      <c r="H42" s="312"/>
      <c r="I42" s="312"/>
      <c r="J42" s="312"/>
      <c r="K42" s="312"/>
      <c r="L42" s="312"/>
      <c r="M42" s="312"/>
      <c r="N42" s="312"/>
      <c r="O42" s="312"/>
      <c r="P42" s="312"/>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row>
    <row r="43" spans="1:237" ht="16.2" thickBot="1">
      <c r="A43" s="312"/>
      <c r="B43" s="512"/>
      <c r="C43" s="473" t="s">
        <v>54</v>
      </c>
      <c r="D43" s="511" t="s">
        <v>35</v>
      </c>
      <c r="E43" s="643">
        <f>SUM('Dades transport'!E39,'Dades organització'!E41)</f>
        <v>0</v>
      </c>
      <c r="H43" s="312"/>
      <c r="I43" s="312"/>
      <c r="J43" s="312"/>
      <c r="K43" s="312"/>
      <c r="L43" s="312"/>
      <c r="M43" s="312"/>
      <c r="N43" s="312"/>
      <c r="O43" s="312"/>
      <c r="P43" s="312"/>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row>
    <row r="44" spans="1:237" ht="16.2" thickBot="1">
      <c r="A44" s="312"/>
      <c r="B44" s="512"/>
      <c r="C44" s="473" t="s">
        <v>55</v>
      </c>
      <c r="D44" s="511" t="s">
        <v>35</v>
      </c>
      <c r="E44" s="643">
        <f>SUM('Dades transport'!E40,'Dades organització'!E42)</f>
        <v>0</v>
      </c>
      <c r="I44" s="312"/>
      <c r="J44" s="312"/>
      <c r="K44" s="312"/>
      <c r="L44" s="312"/>
      <c r="M44" s="312"/>
      <c r="N44" s="312"/>
      <c r="O44" s="312"/>
      <c r="P44" s="312"/>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row>
    <row r="45" spans="1:237" ht="16.2" thickBot="1">
      <c r="A45" s="312"/>
      <c r="B45" s="513"/>
      <c r="C45" s="473" t="s">
        <v>56</v>
      </c>
      <c r="D45" s="511" t="s">
        <v>35</v>
      </c>
      <c r="E45" s="643">
        <f>SUM('Dades transport'!E41,'Dades organització'!E43)</f>
        <v>0</v>
      </c>
      <c r="I45" s="312"/>
      <c r="J45" s="312"/>
      <c r="K45" s="312"/>
      <c r="L45" s="312"/>
      <c r="M45" s="312"/>
      <c r="N45" s="312"/>
      <c r="O45" s="312"/>
      <c r="P45" s="312"/>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row>
    <row r="46" spans="1:237" ht="16.2" thickBot="1">
      <c r="A46" s="312"/>
      <c r="B46" s="512"/>
      <c r="C46" s="473" t="s">
        <v>57</v>
      </c>
      <c r="D46" s="511" t="s">
        <v>35</v>
      </c>
      <c r="E46" s="643">
        <f>SUM('Dades transport'!E42,'Dades organització'!E44)</f>
        <v>0</v>
      </c>
      <c r="I46" s="312"/>
      <c r="J46" s="312"/>
      <c r="K46" s="312"/>
      <c r="L46" s="312"/>
      <c r="M46" s="312"/>
      <c r="N46" s="312"/>
      <c r="O46" s="312"/>
      <c r="P46" s="312"/>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row>
    <row r="47" spans="1:237" ht="16.2" thickBot="1">
      <c r="A47" s="312"/>
      <c r="B47" s="513"/>
      <c r="C47" s="473" t="s">
        <v>58</v>
      </c>
      <c r="D47" s="511" t="s">
        <v>35</v>
      </c>
      <c r="E47" s="643">
        <f>SUM('Dades transport'!E43,'Dades organització'!E45)</f>
        <v>0</v>
      </c>
      <c r="I47" s="312"/>
      <c r="J47" s="312"/>
      <c r="K47" s="312"/>
      <c r="L47" s="312"/>
      <c r="M47" s="312"/>
      <c r="N47" s="312"/>
      <c r="O47" s="312"/>
      <c r="P47" s="312"/>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row>
    <row r="48" spans="1:237" ht="16.2" thickBot="1">
      <c r="A48" s="312"/>
      <c r="B48" s="510"/>
      <c r="C48" s="473" t="s">
        <v>59</v>
      </c>
      <c r="D48" s="511" t="s">
        <v>35</v>
      </c>
      <c r="E48" s="643">
        <f>SUM('Dades transport'!E44,'Dades organització'!E46)</f>
        <v>0</v>
      </c>
      <c r="I48" s="312"/>
      <c r="J48" s="312"/>
      <c r="K48" s="312"/>
      <c r="L48" s="312"/>
      <c r="M48" s="312"/>
      <c r="N48" s="312"/>
      <c r="O48" s="312"/>
      <c r="P48" s="312"/>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row>
    <row r="49" spans="1:237" ht="16.2" thickBot="1">
      <c r="A49" s="312"/>
      <c r="B49" s="512"/>
      <c r="C49" s="473" t="s">
        <v>60</v>
      </c>
      <c r="D49" s="511" t="s">
        <v>35</v>
      </c>
      <c r="E49" s="643">
        <f>SUM('Dades transport'!E45,'Dades organització'!E47)</f>
        <v>0</v>
      </c>
      <c r="I49" s="312"/>
      <c r="J49" s="312"/>
      <c r="K49" s="312"/>
      <c r="L49" s="312"/>
      <c r="M49" s="312"/>
      <c r="N49" s="312"/>
      <c r="O49" s="312"/>
      <c r="P49" s="312"/>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row>
    <row r="50" spans="1:237" ht="16.2" thickBot="1">
      <c r="A50" s="312"/>
      <c r="B50" s="513"/>
      <c r="C50" s="473" t="s">
        <v>61</v>
      </c>
      <c r="D50" s="511" t="s">
        <v>35</v>
      </c>
      <c r="E50" s="643">
        <f>SUM('Dades transport'!E46,'Dades organització'!E48)</f>
        <v>0</v>
      </c>
      <c r="I50" s="312"/>
      <c r="J50" s="312"/>
      <c r="K50" s="312"/>
      <c r="L50" s="312"/>
      <c r="M50" s="312"/>
      <c r="N50" s="312"/>
      <c r="O50" s="312"/>
      <c r="P50" s="312"/>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row>
    <row r="51" spans="1:237" ht="16.2" thickBot="1">
      <c r="A51" s="312"/>
      <c r="B51" s="513"/>
      <c r="C51" s="473" t="s">
        <v>62</v>
      </c>
      <c r="D51" s="511" t="s">
        <v>35</v>
      </c>
      <c r="E51" s="643">
        <f>SUM('Dades transport'!E47,'Dades organització'!E49)</f>
        <v>0</v>
      </c>
      <c r="I51" s="312"/>
      <c r="J51" s="312"/>
      <c r="K51" s="312"/>
      <c r="L51" s="312"/>
      <c r="M51" s="312"/>
      <c r="N51" s="312"/>
      <c r="O51" s="312"/>
      <c r="P51" s="312"/>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row>
    <row r="52" spans="1:237" ht="16.2" thickBot="1">
      <c r="A52" s="312"/>
      <c r="B52" s="513"/>
      <c r="C52" s="473" t="s">
        <v>63</v>
      </c>
      <c r="D52" s="511" t="s">
        <v>35</v>
      </c>
      <c r="E52" s="643">
        <f>SUM('Dades transport'!E48,'Dades organització'!E50)</f>
        <v>0</v>
      </c>
      <c r="I52" s="312"/>
      <c r="J52" s="312"/>
      <c r="K52" s="312"/>
      <c r="L52" s="312"/>
      <c r="M52" s="312"/>
      <c r="N52" s="312"/>
      <c r="O52" s="312"/>
      <c r="P52" s="312"/>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c r="IB52" s="37"/>
      <c r="IC52" s="37"/>
    </row>
    <row r="53" spans="1:237" ht="16.2" thickBot="1">
      <c r="A53" s="312"/>
      <c r="B53" s="514"/>
      <c r="C53" s="474" t="s">
        <v>64</v>
      </c>
      <c r="D53" s="381" t="s">
        <v>35</v>
      </c>
      <c r="E53" s="643">
        <f>SUM('Dades transport'!E49,'Dades organització'!E51)</f>
        <v>0</v>
      </c>
      <c r="I53" s="312"/>
      <c r="J53" s="312"/>
      <c r="K53" s="312"/>
      <c r="L53" s="312"/>
      <c r="M53" s="312"/>
      <c r="N53" s="312"/>
      <c r="O53" s="312"/>
      <c r="P53" s="312"/>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37"/>
      <c r="FX53" s="37"/>
      <c r="FY53" s="37"/>
      <c r="FZ53" s="37"/>
      <c r="GA53" s="37"/>
      <c r="GB53" s="37"/>
      <c r="GC53" s="37"/>
      <c r="GD53" s="37"/>
      <c r="GE53" s="37"/>
      <c r="GF53" s="37"/>
      <c r="GG53" s="37"/>
      <c r="GH53" s="37"/>
      <c r="GI53" s="37"/>
      <c r="GJ53" s="37"/>
      <c r="GK53" s="37"/>
      <c r="GL53" s="37"/>
      <c r="GM53" s="37"/>
      <c r="GN53" s="37"/>
      <c r="GO53" s="37"/>
      <c r="GP53" s="37"/>
      <c r="GQ53" s="37"/>
      <c r="GR53" s="37"/>
      <c r="GS53" s="37"/>
      <c r="GT53" s="37"/>
      <c r="GU53" s="37"/>
      <c r="GV53" s="37"/>
      <c r="GW53" s="37"/>
      <c r="GX53" s="37"/>
      <c r="GY53" s="37"/>
      <c r="GZ53" s="37"/>
      <c r="HA53" s="37"/>
      <c r="HB53" s="37"/>
      <c r="HC53" s="37"/>
      <c r="HD53" s="37"/>
      <c r="HE53" s="37"/>
      <c r="HF53" s="37"/>
      <c r="HG53" s="37"/>
      <c r="HH53" s="37"/>
      <c r="HI53" s="37"/>
      <c r="HJ53" s="37"/>
      <c r="HK53" s="37"/>
      <c r="HL53" s="37"/>
      <c r="HM53" s="37"/>
      <c r="HN53" s="37"/>
      <c r="HO53" s="37"/>
      <c r="HP53" s="37"/>
      <c r="HQ53" s="37"/>
      <c r="HR53" s="37"/>
      <c r="HS53" s="37"/>
      <c r="HT53" s="37"/>
      <c r="HU53" s="37"/>
      <c r="HV53" s="37"/>
      <c r="HW53" s="37"/>
      <c r="HX53" s="37"/>
      <c r="HY53" s="37"/>
      <c r="HZ53" s="37"/>
      <c r="IA53" s="37"/>
      <c r="IB53" s="37"/>
      <c r="IC53" s="37"/>
    </row>
    <row r="54" spans="1:237">
      <c r="A54" s="312"/>
      <c r="B54" s="312"/>
      <c r="C54" s="312"/>
      <c r="D54" s="312"/>
      <c r="E54" s="312"/>
      <c r="I54" s="312"/>
      <c r="J54" s="312"/>
      <c r="K54" s="312"/>
      <c r="L54" s="312"/>
      <c r="M54" s="312"/>
      <c r="N54" s="312"/>
      <c r="O54" s="312"/>
      <c r="P54" s="312"/>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37"/>
      <c r="FX54" s="37"/>
      <c r="FY54" s="37"/>
      <c r="FZ54" s="37"/>
      <c r="GA54" s="37"/>
      <c r="GB54" s="37"/>
      <c r="GC54" s="37"/>
      <c r="GD54" s="37"/>
      <c r="GE54" s="37"/>
      <c r="GF54" s="37"/>
      <c r="GG54" s="37"/>
      <c r="GH54" s="37"/>
      <c r="GI54" s="37"/>
      <c r="GJ54" s="37"/>
      <c r="GK54" s="37"/>
      <c r="GL54" s="37"/>
      <c r="GM54" s="37"/>
      <c r="GN54" s="37"/>
      <c r="GO54" s="37"/>
      <c r="GP54" s="37"/>
      <c r="GQ54" s="37"/>
      <c r="GR54" s="37"/>
      <c r="GS54" s="37"/>
      <c r="GT54" s="37"/>
      <c r="GU54" s="37"/>
      <c r="GV54" s="37"/>
      <c r="GW54" s="37"/>
      <c r="GX54" s="37"/>
      <c r="GY54" s="37"/>
      <c r="GZ54" s="37"/>
      <c r="HA54" s="37"/>
      <c r="HB54" s="37"/>
      <c r="HC54" s="37"/>
      <c r="HD54" s="37"/>
      <c r="HE54" s="37"/>
      <c r="HF54" s="37"/>
      <c r="HG54" s="37"/>
      <c r="HH54" s="37"/>
      <c r="HI54" s="37"/>
      <c r="HJ54" s="37"/>
      <c r="HK54" s="37"/>
      <c r="HL54" s="37"/>
      <c r="HM54" s="37"/>
      <c r="HN54" s="37"/>
      <c r="HO54" s="37"/>
      <c r="HP54" s="37"/>
      <c r="HQ54" s="37"/>
      <c r="HR54" s="37"/>
      <c r="HS54" s="37"/>
      <c r="HT54" s="37"/>
      <c r="HU54" s="37"/>
      <c r="HV54" s="37"/>
      <c r="HW54" s="37"/>
      <c r="HX54" s="37"/>
      <c r="HY54" s="37"/>
      <c r="HZ54" s="37"/>
      <c r="IA54" s="37"/>
      <c r="IB54" s="37"/>
      <c r="IC54" s="37"/>
    </row>
    <row r="55" spans="1:237" ht="81.75" customHeight="1">
      <c r="A55" s="644" t="s">
        <v>65</v>
      </c>
      <c r="B55" s="735" t="s">
        <v>66</v>
      </c>
      <c r="C55" s="735"/>
      <c r="D55" s="735"/>
      <c r="E55" s="736"/>
      <c r="F55" s="645"/>
      <c r="I55" s="312"/>
      <c r="J55" s="312"/>
      <c r="K55" s="312"/>
      <c r="L55" s="312"/>
      <c r="M55" s="312"/>
      <c r="N55" s="312"/>
      <c r="O55" s="312"/>
      <c r="P55" s="312"/>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7"/>
      <c r="EU55" s="37"/>
      <c r="EV55" s="37"/>
      <c r="EW55" s="37"/>
      <c r="EX55" s="37"/>
      <c r="EY55" s="37"/>
      <c r="EZ55" s="37"/>
      <c r="FA55" s="37"/>
      <c r="FB55" s="37"/>
      <c r="FC55" s="37"/>
      <c r="FD55" s="37"/>
      <c r="FE55" s="37"/>
      <c r="FF55" s="37"/>
      <c r="FG55" s="37"/>
      <c r="FH55" s="37"/>
      <c r="FI55" s="37"/>
      <c r="FJ55" s="37"/>
      <c r="FK55" s="37"/>
      <c r="FL55" s="37"/>
      <c r="FM55" s="37"/>
      <c r="FN55" s="37"/>
      <c r="FO55" s="37"/>
      <c r="FP55" s="37"/>
      <c r="FQ55" s="37"/>
      <c r="FR55" s="37"/>
      <c r="FS55" s="37"/>
      <c r="FT55" s="37"/>
      <c r="FU55" s="37"/>
      <c r="FV55" s="37"/>
      <c r="FW55" s="37"/>
      <c r="FX55" s="37"/>
      <c r="FY55" s="37"/>
      <c r="FZ55" s="37"/>
      <c r="GA55" s="37"/>
      <c r="GB55" s="37"/>
      <c r="GC55" s="37"/>
      <c r="GD55" s="37"/>
      <c r="GE55" s="37"/>
      <c r="GF55" s="37"/>
      <c r="GG55" s="37"/>
      <c r="GH55" s="37"/>
      <c r="GI55" s="37"/>
      <c r="GJ55" s="37"/>
      <c r="GK55" s="37"/>
      <c r="GL55" s="37"/>
      <c r="GM55" s="37"/>
      <c r="GN55" s="37"/>
      <c r="GO55" s="37"/>
      <c r="GP55" s="37"/>
      <c r="GQ55" s="37"/>
      <c r="GR55" s="37"/>
      <c r="GS55" s="37"/>
      <c r="GT55" s="37"/>
      <c r="GU55" s="37"/>
      <c r="GV55" s="37"/>
      <c r="GW55" s="37"/>
      <c r="GX55" s="37"/>
      <c r="GY55" s="37"/>
      <c r="GZ55" s="37"/>
      <c r="HA55" s="37"/>
      <c r="HB55" s="37"/>
      <c r="HC55" s="37"/>
      <c r="HD55" s="37"/>
      <c r="HE55" s="37"/>
      <c r="HF55" s="37"/>
      <c r="HG55" s="37"/>
      <c r="HH55" s="37"/>
      <c r="HI55" s="37"/>
      <c r="HJ55" s="37"/>
      <c r="HK55" s="37"/>
      <c r="HL55" s="37"/>
      <c r="HM55" s="37"/>
      <c r="HN55" s="37"/>
      <c r="HO55" s="37"/>
      <c r="HP55" s="37"/>
      <c r="HQ55" s="37"/>
      <c r="HR55" s="37"/>
      <c r="HS55" s="37"/>
      <c r="HT55" s="37"/>
      <c r="HU55" s="37"/>
      <c r="HV55" s="37"/>
      <c r="HW55" s="37"/>
      <c r="HX55" s="37"/>
      <c r="HY55" s="37"/>
      <c r="HZ55" s="37"/>
      <c r="IA55" s="37"/>
      <c r="IB55" s="37"/>
      <c r="IC55" s="37"/>
    </row>
    <row r="56" spans="1:237" ht="16.2" thickBot="1">
      <c r="A56" s="501" t="s">
        <v>6</v>
      </c>
      <c r="B56" s="721" t="s">
        <v>522</v>
      </c>
      <c r="C56" s="721"/>
      <c r="D56" s="721"/>
      <c r="E56" s="733"/>
      <c r="H56" s="312"/>
      <c r="I56" s="312"/>
      <c r="J56" s="312"/>
      <c r="K56" s="312"/>
      <c r="L56" s="312"/>
      <c r="M56" s="312"/>
      <c r="N56" s="312"/>
      <c r="O56" s="312"/>
      <c r="P56" s="312"/>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c r="IB56" s="37"/>
      <c r="IC56" s="37"/>
    </row>
    <row r="57" spans="1:237" ht="18.600000000000001" thickBot="1">
      <c r="A57" s="312" t="s">
        <v>67</v>
      </c>
      <c r="B57" s="366" t="s">
        <v>68</v>
      </c>
      <c r="C57" s="367" t="s">
        <v>69</v>
      </c>
      <c r="D57" s="367" t="s">
        <v>31</v>
      </c>
      <c r="E57" s="368" t="s">
        <v>70</v>
      </c>
      <c r="I57" s="312"/>
      <c r="J57" s="312"/>
      <c r="K57" s="312"/>
      <c r="L57" s="312"/>
      <c r="M57" s="312"/>
      <c r="N57" s="312"/>
      <c r="O57" s="312"/>
      <c r="P57" s="312"/>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37"/>
      <c r="EP57" s="37"/>
      <c r="EQ57" s="37"/>
      <c r="ER57" s="37"/>
      <c r="ES57" s="37"/>
      <c r="ET57" s="37"/>
      <c r="EU57" s="37"/>
      <c r="EV57" s="37"/>
      <c r="EW57" s="37"/>
      <c r="EX57" s="37"/>
      <c r="EY57" s="37"/>
      <c r="EZ57" s="37"/>
      <c r="FA57" s="37"/>
      <c r="FB57" s="37"/>
      <c r="FC57" s="37"/>
      <c r="FD57" s="37"/>
      <c r="FE57" s="37"/>
      <c r="FF57" s="37"/>
      <c r="FG57" s="37"/>
      <c r="FH57" s="37"/>
      <c r="FI57" s="37"/>
      <c r="FJ57" s="37"/>
      <c r="FK57" s="37"/>
      <c r="FL57" s="37"/>
      <c r="FM57" s="37"/>
      <c r="FN57" s="37"/>
      <c r="FO57" s="37"/>
      <c r="FP57" s="37"/>
      <c r="FQ57" s="37"/>
      <c r="FR57" s="37"/>
      <c r="FS57" s="37"/>
      <c r="FT57" s="37"/>
      <c r="FU57" s="37"/>
      <c r="FV57" s="37"/>
      <c r="FW57" s="37"/>
      <c r="FX57" s="37"/>
      <c r="FY57" s="37"/>
      <c r="FZ57" s="37"/>
      <c r="GA57" s="37"/>
      <c r="GB57" s="37"/>
      <c r="GC57" s="37"/>
      <c r="GD57" s="37"/>
      <c r="GE57" s="37"/>
      <c r="GF57" s="37"/>
      <c r="GG57" s="37"/>
      <c r="GH57" s="37"/>
      <c r="GI57" s="37"/>
      <c r="GJ57" s="37"/>
      <c r="GK57" s="37"/>
      <c r="GL57" s="37"/>
      <c r="GM57" s="37"/>
      <c r="GN57" s="37"/>
      <c r="GO57" s="37"/>
      <c r="GP57" s="37"/>
      <c r="GQ57" s="37"/>
      <c r="GR57" s="37"/>
      <c r="GS57" s="37"/>
      <c r="GT57" s="37"/>
      <c r="GU57" s="37"/>
      <c r="GV57" s="37"/>
      <c r="GW57" s="37"/>
      <c r="GX57" s="37"/>
      <c r="GY57" s="37"/>
      <c r="GZ57" s="37"/>
      <c r="HA57" s="37"/>
      <c r="HB57" s="37"/>
      <c r="HC57" s="37"/>
      <c r="HD57" s="37"/>
      <c r="HE57" s="37"/>
      <c r="HF57" s="37"/>
      <c r="HG57" s="37"/>
      <c r="HH57" s="37"/>
      <c r="HI57" s="37"/>
      <c r="HJ57" s="37"/>
      <c r="HK57" s="37"/>
      <c r="HL57" s="37"/>
      <c r="HM57" s="37"/>
      <c r="HN57" s="37"/>
      <c r="HO57" s="37"/>
      <c r="HP57" s="37"/>
      <c r="HQ57" s="37"/>
      <c r="HR57" s="37"/>
      <c r="HS57" s="37"/>
      <c r="HT57" s="37"/>
      <c r="HU57" s="37"/>
      <c r="HV57" s="37"/>
      <c r="HW57" s="37"/>
      <c r="HX57" s="37"/>
      <c r="HY57" s="37"/>
      <c r="HZ57" s="37"/>
      <c r="IA57" s="37"/>
      <c r="IB57" s="37"/>
      <c r="IC57" s="37"/>
    </row>
    <row r="58" spans="1:237" ht="16.2" thickBot="1">
      <c r="A58" s="312"/>
      <c r="B58" s="369" t="s">
        <v>71</v>
      </c>
      <c r="C58" s="370" t="s">
        <v>47</v>
      </c>
      <c r="D58" s="371" t="s">
        <v>35</v>
      </c>
      <c r="E58" s="646">
        <f>SUM('Espai esdeveniment'!E22,'Dades alimentació i begudes'!E23,'Altres empreses proveïdores'!E21)</f>
        <v>0</v>
      </c>
      <c r="F58" s="36"/>
      <c r="G58" s="36"/>
      <c r="I58" s="312"/>
      <c r="J58" s="312"/>
      <c r="K58" s="312"/>
      <c r="L58" s="312"/>
      <c r="M58" s="312"/>
      <c r="N58" s="312"/>
      <c r="O58" s="312"/>
      <c r="P58" s="312"/>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c r="GF58" s="37"/>
      <c r="GG58" s="37"/>
      <c r="GH58" s="37"/>
      <c r="GI58" s="37"/>
      <c r="GJ58" s="37"/>
      <c r="GK58" s="37"/>
      <c r="GL58" s="37"/>
      <c r="GM58" s="37"/>
      <c r="GN58" s="37"/>
      <c r="GO58" s="37"/>
      <c r="GP58" s="37"/>
      <c r="GQ58" s="37"/>
      <c r="GR58" s="37"/>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row>
    <row r="59" spans="1:237" ht="29.4" thickBot="1">
      <c r="A59" s="312"/>
      <c r="B59" s="372" t="s">
        <v>523</v>
      </c>
      <c r="C59" s="373" t="s">
        <v>513</v>
      </c>
      <c r="D59" s="374" t="s">
        <v>514</v>
      </c>
      <c r="E59" s="646">
        <f>SUM('Espai esdeveniment'!E23,'Dades alimentació i begudes'!E24,'Altres empreses proveïdores'!E22)</f>
        <v>0</v>
      </c>
      <c r="H59" s="312"/>
      <c r="I59" s="312"/>
      <c r="J59" s="312"/>
      <c r="K59" s="312"/>
      <c r="L59" s="312"/>
      <c r="M59" s="312"/>
      <c r="N59" s="312"/>
      <c r="O59" s="312"/>
      <c r="P59" s="312"/>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7"/>
      <c r="FX59" s="37"/>
      <c r="FY59" s="37"/>
      <c r="FZ59" s="37"/>
      <c r="GA59" s="37"/>
      <c r="GB59" s="37"/>
      <c r="GC59" s="37"/>
      <c r="GD59" s="37"/>
      <c r="GE59" s="37"/>
      <c r="GF59" s="37"/>
      <c r="GG59" s="37"/>
      <c r="GH59" s="37"/>
      <c r="GI59" s="37"/>
      <c r="GJ59" s="37"/>
      <c r="GK59" s="37"/>
      <c r="GL59" s="37"/>
      <c r="GM59" s="37"/>
      <c r="GN59" s="37"/>
      <c r="GO59" s="37"/>
      <c r="GP59" s="37"/>
      <c r="GQ59" s="37"/>
      <c r="GR59" s="37"/>
      <c r="GS59" s="37"/>
      <c r="GT59" s="37"/>
      <c r="GU59" s="37"/>
      <c r="GV59" s="37"/>
      <c r="GW59" s="37"/>
      <c r="GX59" s="37"/>
      <c r="GY59" s="37"/>
      <c r="GZ59" s="37"/>
      <c r="HA59" s="37"/>
      <c r="HB59" s="37"/>
      <c r="HC59" s="37"/>
      <c r="HD59" s="37"/>
      <c r="HE59" s="37"/>
      <c r="HF59" s="37"/>
      <c r="HG59" s="37"/>
      <c r="HH59" s="37"/>
      <c r="HI59" s="37"/>
      <c r="HJ59" s="37"/>
      <c r="HK59" s="37"/>
      <c r="HL59" s="37"/>
      <c r="HM59" s="37"/>
      <c r="HN59" s="37"/>
      <c r="HO59" s="37"/>
      <c r="HP59" s="37"/>
      <c r="HQ59" s="37"/>
      <c r="HR59" s="37"/>
      <c r="HS59" s="37"/>
      <c r="HT59" s="37"/>
      <c r="HU59" s="37"/>
      <c r="HV59" s="37"/>
      <c r="HW59" s="37"/>
      <c r="HX59" s="37"/>
      <c r="HY59" s="37"/>
      <c r="HZ59" s="37"/>
      <c r="IA59" s="37"/>
      <c r="IB59" s="37"/>
      <c r="IC59" s="37"/>
    </row>
    <row r="60" spans="1:237" ht="17.399999999999999" customHeight="1">
      <c r="A60" s="312"/>
      <c r="B60" s="312"/>
      <c r="C60" s="312"/>
      <c r="D60" s="312"/>
      <c r="E60" s="312"/>
    </row>
    <row r="61" spans="1:237" s="498" customFormat="1" ht="21">
      <c r="A61" s="494" t="s">
        <v>72</v>
      </c>
      <c r="B61" s="516" t="s">
        <v>73</v>
      </c>
      <c r="C61" s="494"/>
      <c r="D61" s="494"/>
      <c r="E61" s="494"/>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312"/>
      <c r="BO61" s="312"/>
      <c r="BP61" s="312"/>
      <c r="BQ61" s="312"/>
      <c r="BR61" s="312"/>
      <c r="BS61" s="312"/>
      <c r="BT61" s="312"/>
      <c r="BU61" s="312"/>
      <c r="BV61" s="312"/>
      <c r="BW61" s="312"/>
      <c r="BX61" s="312"/>
      <c r="BY61" s="312"/>
      <c r="BZ61" s="312"/>
      <c r="CA61" s="312"/>
      <c r="CB61" s="312"/>
      <c r="CC61" s="312"/>
      <c r="CD61" s="312"/>
      <c r="CE61" s="312"/>
      <c r="CF61" s="312"/>
      <c r="CG61" s="312"/>
      <c r="CH61" s="312"/>
      <c r="CI61" s="312"/>
      <c r="CJ61" s="312"/>
      <c r="CK61" s="312"/>
      <c r="CL61" s="312"/>
      <c r="CM61" s="312"/>
      <c r="CN61" s="312"/>
      <c r="CO61" s="312"/>
      <c r="CP61" s="312"/>
      <c r="CQ61" s="312"/>
      <c r="CR61" s="312"/>
      <c r="CS61" s="312"/>
      <c r="CT61" s="312"/>
      <c r="CU61" s="312"/>
      <c r="CV61" s="312"/>
      <c r="CW61" s="312"/>
      <c r="CX61" s="312"/>
      <c r="CY61" s="312"/>
      <c r="CZ61" s="312"/>
      <c r="DA61" s="312"/>
      <c r="DB61" s="312"/>
      <c r="DC61" s="312"/>
      <c r="DD61" s="312"/>
      <c r="DE61" s="312"/>
      <c r="DF61" s="312"/>
      <c r="DG61" s="312"/>
      <c r="DH61" s="312"/>
      <c r="DI61" s="312"/>
      <c r="DJ61" s="312"/>
      <c r="DK61" s="312"/>
      <c r="DL61" s="312"/>
      <c r="DM61" s="312"/>
      <c r="DN61" s="312"/>
      <c r="DO61" s="312"/>
      <c r="DP61" s="312"/>
      <c r="DQ61" s="312"/>
      <c r="DR61" s="312"/>
      <c r="DS61" s="312"/>
      <c r="DT61" s="312"/>
      <c r="DU61" s="312"/>
      <c r="DV61" s="312"/>
      <c r="DW61" s="312"/>
      <c r="DX61" s="312"/>
      <c r="DY61" s="312"/>
      <c r="DZ61" s="312"/>
      <c r="EA61" s="312"/>
      <c r="EB61" s="312"/>
      <c r="EC61" s="312"/>
      <c r="ED61" s="312"/>
      <c r="EE61" s="312"/>
      <c r="EF61" s="312"/>
      <c r="EG61" s="312"/>
      <c r="EH61" s="312"/>
      <c r="EI61" s="312"/>
      <c r="EJ61" s="312"/>
      <c r="EK61" s="312"/>
      <c r="EL61" s="312"/>
      <c r="EM61" s="312"/>
      <c r="EN61" s="312"/>
      <c r="EO61" s="312"/>
      <c r="EP61" s="312"/>
      <c r="EQ61" s="312"/>
      <c r="ER61" s="312"/>
      <c r="ES61" s="312"/>
      <c r="ET61" s="312"/>
      <c r="EU61" s="312"/>
      <c r="EV61" s="312"/>
      <c r="EW61" s="312"/>
      <c r="EX61" s="312"/>
      <c r="EY61" s="312"/>
      <c r="EZ61" s="312"/>
      <c r="FA61" s="312"/>
      <c r="FB61" s="312"/>
      <c r="FC61" s="312"/>
      <c r="FD61" s="312"/>
      <c r="FE61" s="312"/>
      <c r="FF61" s="312"/>
      <c r="FG61" s="312"/>
      <c r="FH61" s="312"/>
      <c r="FI61" s="312"/>
      <c r="FJ61" s="312"/>
      <c r="FK61" s="312"/>
      <c r="FL61" s="312"/>
      <c r="FM61" s="312"/>
      <c r="FN61" s="312"/>
      <c r="FO61" s="312"/>
      <c r="FP61" s="312"/>
      <c r="FQ61" s="312"/>
      <c r="FR61" s="312"/>
      <c r="FS61" s="312"/>
      <c r="FT61" s="312"/>
      <c r="FU61" s="312"/>
      <c r="FV61" s="312"/>
      <c r="FW61" s="312"/>
      <c r="FX61" s="312"/>
      <c r="FY61" s="312"/>
      <c r="FZ61" s="312"/>
      <c r="GA61" s="312"/>
      <c r="GB61" s="312"/>
      <c r="GC61" s="312"/>
      <c r="GD61" s="312"/>
      <c r="GE61" s="312"/>
      <c r="GF61" s="312"/>
      <c r="GG61" s="312"/>
      <c r="GH61" s="312"/>
      <c r="GI61" s="312"/>
      <c r="GJ61" s="312"/>
      <c r="GK61" s="312"/>
      <c r="GL61" s="312"/>
      <c r="GM61" s="312"/>
      <c r="GN61" s="312"/>
      <c r="GO61" s="312"/>
      <c r="GP61" s="312"/>
      <c r="GQ61" s="312"/>
      <c r="GR61" s="312"/>
      <c r="GS61" s="312"/>
      <c r="GT61" s="312"/>
      <c r="GU61" s="312"/>
      <c r="GV61" s="312"/>
      <c r="GW61" s="312"/>
      <c r="GX61" s="312"/>
      <c r="GY61" s="312"/>
      <c r="GZ61" s="312"/>
      <c r="HA61" s="312"/>
      <c r="HB61" s="312"/>
      <c r="HC61" s="312"/>
      <c r="HD61" s="312"/>
      <c r="HE61" s="312"/>
      <c r="HF61" s="312"/>
      <c r="HG61" s="312"/>
      <c r="HH61" s="312"/>
      <c r="HI61" s="312"/>
      <c r="HJ61" s="312"/>
      <c r="HK61" s="312"/>
      <c r="HL61" s="312"/>
      <c r="HM61" s="312"/>
      <c r="HN61" s="312"/>
      <c r="HO61" s="312"/>
      <c r="HP61" s="312"/>
      <c r="HQ61" s="312"/>
      <c r="HR61" s="312"/>
      <c r="HS61" s="312"/>
      <c r="HT61" s="312"/>
      <c r="HU61" s="312"/>
      <c r="HV61" s="312"/>
      <c r="HW61" s="312"/>
      <c r="HX61" s="312"/>
      <c r="HY61" s="312"/>
      <c r="HZ61" s="312"/>
      <c r="IA61" s="312"/>
    </row>
    <row r="62" spans="1:237" s="498" customFormat="1" ht="21" hidden="1">
      <c r="A62" s="499"/>
      <c r="B62" s="517"/>
      <c r="C62" s="499"/>
      <c r="D62" s="499"/>
      <c r="E62" s="499"/>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12"/>
      <c r="AZ62" s="312"/>
      <c r="BA62" s="312"/>
      <c r="BB62" s="312"/>
      <c r="BC62" s="312"/>
      <c r="BD62" s="312"/>
      <c r="BE62" s="312"/>
      <c r="BF62" s="312"/>
      <c r="BG62" s="312"/>
      <c r="BH62" s="312"/>
      <c r="BI62" s="312"/>
      <c r="BJ62" s="312"/>
      <c r="BK62" s="312"/>
      <c r="BL62" s="312"/>
      <c r="BM62" s="312"/>
      <c r="BN62" s="312"/>
      <c r="BO62" s="312"/>
      <c r="BP62" s="312"/>
      <c r="BQ62" s="312"/>
      <c r="BR62" s="312"/>
      <c r="BS62" s="312"/>
      <c r="BT62" s="312"/>
      <c r="BU62" s="312"/>
      <c r="BV62" s="312"/>
      <c r="BW62" s="312"/>
      <c r="BX62" s="312"/>
      <c r="BY62" s="312"/>
      <c r="BZ62" s="312"/>
      <c r="CA62" s="312"/>
      <c r="CB62" s="312"/>
      <c r="CC62" s="312"/>
      <c r="CD62" s="312"/>
      <c r="CE62" s="312"/>
      <c r="CF62" s="312"/>
      <c r="CG62" s="312"/>
      <c r="CH62" s="312"/>
      <c r="CI62" s="312"/>
      <c r="CJ62" s="312"/>
      <c r="CK62" s="312"/>
      <c r="CL62" s="312"/>
      <c r="CM62" s="312"/>
      <c r="CN62" s="312"/>
      <c r="CO62" s="312"/>
      <c r="CP62" s="312"/>
      <c r="CQ62" s="312"/>
      <c r="CR62" s="312"/>
      <c r="CS62" s="312"/>
      <c r="CT62" s="312"/>
      <c r="CU62" s="312"/>
      <c r="CV62" s="312"/>
      <c r="CW62" s="312"/>
      <c r="CX62" s="312"/>
      <c r="CY62" s="312"/>
      <c r="CZ62" s="312"/>
      <c r="DA62" s="312"/>
      <c r="DB62" s="312"/>
      <c r="DC62" s="312"/>
      <c r="DD62" s="312"/>
      <c r="DE62" s="312"/>
      <c r="DF62" s="312"/>
      <c r="DG62" s="312"/>
      <c r="DH62" s="312"/>
      <c r="DI62" s="312"/>
      <c r="DJ62" s="312"/>
      <c r="DK62" s="312"/>
      <c r="DL62" s="312"/>
      <c r="DM62" s="312"/>
      <c r="DN62" s="312"/>
      <c r="DO62" s="312"/>
      <c r="DP62" s="312"/>
      <c r="DQ62" s="312"/>
      <c r="DR62" s="312"/>
      <c r="DS62" s="312"/>
      <c r="DT62" s="312"/>
      <c r="DU62" s="312"/>
      <c r="DV62" s="312"/>
      <c r="DW62" s="312"/>
      <c r="DX62" s="312"/>
      <c r="DY62" s="312"/>
      <c r="DZ62" s="312"/>
      <c r="EA62" s="312"/>
      <c r="EB62" s="312"/>
      <c r="EC62" s="312"/>
      <c r="ED62" s="312"/>
      <c r="EE62" s="312"/>
      <c r="EF62" s="312"/>
      <c r="EG62" s="312"/>
      <c r="EH62" s="312"/>
      <c r="EI62" s="312"/>
      <c r="EJ62" s="312"/>
      <c r="EK62" s="312"/>
      <c r="EL62" s="312"/>
      <c r="EM62" s="312"/>
      <c r="EN62" s="312"/>
      <c r="EO62" s="312"/>
      <c r="EP62" s="312"/>
      <c r="EQ62" s="312"/>
      <c r="ER62" s="312"/>
      <c r="ES62" s="312"/>
      <c r="ET62" s="312"/>
      <c r="EU62" s="312"/>
      <c r="EV62" s="312"/>
      <c r="EW62" s="312"/>
      <c r="EX62" s="312"/>
      <c r="EY62" s="312"/>
      <c r="EZ62" s="312"/>
      <c r="FA62" s="312"/>
      <c r="FB62" s="312"/>
      <c r="FC62" s="312"/>
      <c r="FD62" s="312"/>
      <c r="FE62" s="312"/>
      <c r="FF62" s="312"/>
      <c r="FG62" s="312"/>
      <c r="FH62" s="312"/>
      <c r="FI62" s="312"/>
      <c r="FJ62" s="312"/>
      <c r="FK62" s="312"/>
      <c r="FL62" s="312"/>
      <c r="FM62" s="312"/>
      <c r="FN62" s="312"/>
      <c r="FO62" s="312"/>
      <c r="FP62" s="312"/>
      <c r="FQ62" s="312"/>
      <c r="FR62" s="312"/>
      <c r="FS62" s="312"/>
      <c r="FT62" s="312"/>
      <c r="FU62" s="312"/>
      <c r="FV62" s="312"/>
      <c r="FW62" s="312"/>
      <c r="FX62" s="312"/>
      <c r="FY62" s="312"/>
      <c r="FZ62" s="312"/>
      <c r="GA62" s="312"/>
      <c r="GB62" s="312"/>
      <c r="GC62" s="312"/>
      <c r="GD62" s="312"/>
      <c r="GE62" s="312"/>
      <c r="GF62" s="312"/>
      <c r="GG62" s="312"/>
      <c r="GH62" s="312"/>
      <c r="GI62" s="312"/>
      <c r="GJ62" s="312"/>
      <c r="GK62" s="312"/>
      <c r="GL62" s="312"/>
      <c r="GM62" s="312"/>
      <c r="GN62" s="312"/>
      <c r="GO62" s="312"/>
      <c r="GP62" s="312"/>
      <c r="GQ62" s="312"/>
      <c r="GR62" s="312"/>
      <c r="GS62" s="312"/>
      <c r="GT62" s="312"/>
      <c r="GU62" s="312"/>
      <c r="GV62" s="312"/>
      <c r="GW62" s="312"/>
      <c r="GX62" s="312"/>
      <c r="GY62" s="312"/>
      <c r="GZ62" s="312"/>
      <c r="HA62" s="312"/>
      <c r="HB62" s="312"/>
      <c r="HC62" s="312"/>
      <c r="HD62" s="312"/>
      <c r="HE62" s="312"/>
      <c r="HF62" s="312"/>
      <c r="HG62" s="312"/>
      <c r="HH62" s="312"/>
      <c r="HI62" s="312"/>
      <c r="HJ62" s="312"/>
      <c r="HK62" s="312"/>
      <c r="HL62" s="312"/>
      <c r="HM62" s="312"/>
      <c r="HN62" s="312"/>
      <c r="HO62" s="312"/>
      <c r="HP62" s="312"/>
      <c r="HQ62" s="312"/>
      <c r="HR62" s="312"/>
      <c r="HS62" s="312"/>
      <c r="HT62" s="312"/>
      <c r="HU62" s="312"/>
      <c r="HV62" s="312"/>
      <c r="HW62" s="312"/>
      <c r="HX62" s="312"/>
      <c r="HY62" s="312"/>
      <c r="HZ62" s="312"/>
      <c r="IA62" s="312"/>
      <c r="IB62" s="312"/>
      <c r="IC62" s="312"/>
    </row>
    <row r="63" spans="1:237" ht="131.25" customHeight="1" thickBot="1">
      <c r="A63" s="501" t="s">
        <v>65</v>
      </c>
      <c r="B63" s="720" t="s">
        <v>475</v>
      </c>
      <c r="C63" s="721"/>
      <c r="D63" s="721"/>
      <c r="E63" s="722"/>
      <c r="I63" s="312"/>
      <c r="J63" s="312"/>
      <c r="K63" s="312"/>
      <c r="L63" s="312"/>
      <c r="M63" s="312"/>
      <c r="N63" s="312"/>
      <c r="O63" s="312"/>
      <c r="P63" s="312"/>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row>
    <row r="64" spans="1:237" s="498" customFormat="1" ht="18.600000000000001" thickBot="1">
      <c r="A64" s="312" t="s">
        <v>74</v>
      </c>
      <c r="B64" s="375" t="s">
        <v>75</v>
      </c>
      <c r="C64" s="367" t="s">
        <v>76</v>
      </c>
      <c r="D64" s="367" t="s">
        <v>31</v>
      </c>
      <c r="E64" s="368" t="s">
        <v>77</v>
      </c>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2"/>
      <c r="BR64" s="312"/>
      <c r="BS64" s="312"/>
      <c r="BT64" s="312"/>
      <c r="BU64" s="312"/>
      <c r="BV64" s="312"/>
      <c r="BW64" s="312"/>
      <c r="BX64" s="312"/>
      <c r="BY64" s="312"/>
      <c r="BZ64" s="312"/>
      <c r="CA64" s="312"/>
      <c r="CB64" s="312"/>
      <c r="CC64" s="312"/>
      <c r="CD64" s="312"/>
      <c r="CE64" s="312"/>
      <c r="CF64" s="312"/>
      <c r="CG64" s="312"/>
      <c r="CH64" s="312"/>
      <c r="CI64" s="312"/>
      <c r="CJ64" s="312"/>
      <c r="CK64" s="312"/>
      <c r="CL64" s="312"/>
      <c r="CM64" s="312"/>
      <c r="CN64" s="312"/>
      <c r="CO64" s="312"/>
      <c r="CP64" s="312"/>
      <c r="CQ64" s="312"/>
      <c r="CR64" s="312"/>
      <c r="CS64" s="312"/>
      <c r="CT64" s="312"/>
      <c r="CU64" s="312"/>
      <c r="CV64" s="312"/>
      <c r="CW64" s="312"/>
      <c r="CX64" s="312"/>
      <c r="CY64" s="312"/>
      <c r="CZ64" s="312"/>
      <c r="DA64" s="312"/>
      <c r="DB64" s="312"/>
      <c r="DC64" s="312"/>
      <c r="DD64" s="312"/>
      <c r="DE64" s="312"/>
      <c r="DF64" s="312"/>
      <c r="DG64" s="312"/>
      <c r="DH64" s="312"/>
      <c r="DI64" s="312"/>
      <c r="DJ64" s="312"/>
      <c r="DK64" s="312"/>
      <c r="DL64" s="312"/>
      <c r="DM64" s="312"/>
      <c r="DN64" s="312"/>
      <c r="DO64" s="312"/>
      <c r="DP64" s="312"/>
      <c r="DQ64" s="312"/>
      <c r="DR64" s="312"/>
      <c r="DS64" s="312"/>
      <c r="DT64" s="312"/>
      <c r="DU64" s="312"/>
      <c r="DV64" s="312"/>
      <c r="DW64" s="312"/>
      <c r="DX64" s="312"/>
      <c r="DY64" s="312"/>
      <c r="DZ64" s="312"/>
      <c r="EA64" s="312"/>
      <c r="EB64" s="312"/>
      <c r="EC64" s="312"/>
      <c r="ED64" s="312"/>
      <c r="EE64" s="312"/>
      <c r="EF64" s="312"/>
      <c r="EG64" s="312"/>
      <c r="EH64" s="312"/>
      <c r="EI64" s="312"/>
      <c r="EJ64" s="312"/>
      <c r="EK64" s="312"/>
      <c r="EL64" s="312"/>
      <c r="EM64" s="312"/>
      <c r="EN64" s="312"/>
      <c r="EO64" s="312"/>
      <c r="EP64" s="312"/>
      <c r="EQ64" s="312"/>
      <c r="ER64" s="312"/>
      <c r="ES64" s="312"/>
      <c r="ET64" s="312"/>
      <c r="EU64" s="312"/>
      <c r="EV64" s="312"/>
      <c r="EW64" s="312"/>
      <c r="EX64" s="312"/>
      <c r="EY64" s="312"/>
      <c r="EZ64" s="312"/>
      <c r="FA64" s="312"/>
      <c r="FB64" s="312"/>
      <c r="FC64" s="312"/>
      <c r="FD64" s="312"/>
      <c r="FE64" s="312"/>
      <c r="FF64" s="312"/>
      <c r="FG64" s="312"/>
      <c r="FH64" s="312"/>
      <c r="FI64" s="312"/>
      <c r="FJ64" s="312"/>
      <c r="FK64" s="312"/>
      <c r="FL64" s="312"/>
      <c r="FM64" s="312"/>
      <c r="FN64" s="312"/>
      <c r="FO64" s="312"/>
      <c r="FP64" s="312"/>
      <c r="FQ64" s="312"/>
      <c r="FR64" s="312"/>
      <c r="FS64" s="312"/>
      <c r="FT64" s="312"/>
      <c r="FU64" s="312"/>
      <c r="FV64" s="312"/>
      <c r="FW64" s="312"/>
      <c r="FX64" s="312"/>
      <c r="FY64" s="312"/>
      <c r="FZ64" s="312"/>
      <c r="GA64" s="312"/>
      <c r="GB64" s="312"/>
      <c r="GC64" s="312"/>
      <c r="GD64" s="312"/>
      <c r="GE64" s="312"/>
      <c r="GF64" s="312"/>
      <c r="GG64" s="312"/>
      <c r="GH64" s="312"/>
      <c r="GI64" s="312"/>
      <c r="GJ64" s="312"/>
      <c r="GK64" s="312"/>
      <c r="GL64" s="312"/>
      <c r="GM64" s="312"/>
      <c r="GN64" s="312"/>
      <c r="GO64" s="312"/>
      <c r="GP64" s="312"/>
      <c r="GQ64" s="312"/>
      <c r="GR64" s="312"/>
      <c r="GS64" s="312"/>
      <c r="GT64" s="312"/>
      <c r="GU64" s="312"/>
      <c r="GV64" s="312"/>
      <c r="GW64" s="312"/>
      <c r="GX64" s="312"/>
      <c r="GY64" s="312"/>
      <c r="GZ64" s="312"/>
      <c r="HA64" s="312"/>
      <c r="HB64" s="312"/>
      <c r="HC64" s="312"/>
      <c r="HD64" s="312"/>
      <c r="HE64" s="312"/>
      <c r="HF64" s="312"/>
      <c r="HG64" s="312"/>
      <c r="HH64" s="312"/>
      <c r="HI64" s="312"/>
      <c r="HJ64" s="312"/>
      <c r="HK64" s="312"/>
      <c r="HL64" s="312"/>
      <c r="HM64" s="312"/>
      <c r="HN64" s="312"/>
      <c r="HO64" s="312"/>
      <c r="HP64" s="312"/>
      <c r="HQ64" s="312"/>
      <c r="HR64" s="312"/>
      <c r="HS64" s="312"/>
      <c r="HT64" s="312"/>
      <c r="HU64" s="312"/>
      <c r="HV64" s="312"/>
      <c r="HW64" s="312"/>
      <c r="HX64" s="312"/>
      <c r="HY64" s="312"/>
      <c r="HZ64" s="312"/>
      <c r="IA64" s="312"/>
    </row>
    <row r="65" spans="1:237" s="312" customFormat="1" ht="15.75" customHeight="1">
      <c r="B65" s="714" t="s">
        <v>78</v>
      </c>
      <c r="C65" s="377" t="s">
        <v>78</v>
      </c>
      <c r="D65" s="371" t="s">
        <v>79</v>
      </c>
      <c r="E65" s="647">
        <f>SUM('Espai esdeveniment'!E30)</f>
        <v>0</v>
      </c>
    </row>
    <row r="66" spans="1:237" s="312" customFormat="1" ht="31.8" thickBot="1">
      <c r="B66" s="715"/>
      <c r="C66" s="378" t="s">
        <v>80</v>
      </c>
      <c r="D66" s="379" t="s">
        <v>81</v>
      </c>
      <c r="E66" s="648">
        <f>SUM('Espai esdeveniment'!E31)</f>
        <v>0</v>
      </c>
    </row>
    <row r="67" spans="1:237" s="312" customFormat="1" ht="15.75" customHeight="1">
      <c r="B67" s="714" t="s">
        <v>82</v>
      </c>
      <c r="C67" s="377" t="s">
        <v>516</v>
      </c>
      <c r="D67" s="371" t="s">
        <v>83</v>
      </c>
      <c r="E67" s="642">
        <f>SUM('Espai esdeveniment'!E32)</f>
        <v>0</v>
      </c>
    </row>
    <row r="68" spans="1:237" s="312" customFormat="1" ht="51" thickBot="1">
      <c r="B68" s="715"/>
      <c r="C68" s="380" t="s">
        <v>502</v>
      </c>
      <c r="D68" s="381" t="s">
        <v>79</v>
      </c>
      <c r="E68" s="649">
        <f>SUM('Espai esdeveniment'!E33)</f>
        <v>0</v>
      </c>
    </row>
    <row r="69" spans="1:237" s="312" customFormat="1" ht="15" thickBot="1"/>
    <row r="70" spans="1:237" s="312" customFormat="1" ht="33.75" customHeight="1" thickBot="1">
      <c r="A70" s="522" t="s">
        <v>6</v>
      </c>
      <c r="B70" s="727" t="s">
        <v>84</v>
      </c>
      <c r="C70" s="728"/>
      <c r="D70" s="728"/>
      <c r="E70" s="729"/>
    </row>
    <row r="71" spans="1:237" s="312" customFormat="1" ht="18.600000000000001" thickBot="1">
      <c r="A71" s="312" t="s">
        <v>85</v>
      </c>
      <c r="B71" s="366" t="s">
        <v>86</v>
      </c>
      <c r="C71" s="367" t="s">
        <v>87</v>
      </c>
      <c r="D71" s="367" t="s">
        <v>31</v>
      </c>
      <c r="E71" s="368" t="s">
        <v>77</v>
      </c>
    </row>
    <row r="72" spans="1:237" s="312" customFormat="1" ht="14.4" customHeight="1" thickBot="1">
      <c r="B72" s="471" t="s">
        <v>88</v>
      </c>
      <c r="C72" s="523" t="s">
        <v>89</v>
      </c>
      <c r="D72" s="524" t="s">
        <v>90</v>
      </c>
      <c r="E72" s="643">
        <f>SUM('Dades Allotjament'!E19,'Dades organització'!E57)</f>
        <v>0</v>
      </c>
      <c r="F72" s="525"/>
    </row>
    <row r="73" spans="1:237" s="312" customFormat="1" ht="14.4" customHeight="1" thickBot="1">
      <c r="B73" s="526"/>
      <c r="C73" s="527" t="s">
        <v>91</v>
      </c>
      <c r="D73" s="528" t="s">
        <v>90</v>
      </c>
      <c r="E73" s="650">
        <f>SUM('Dades Allotjament'!E20,'Dades organització'!E58)</f>
        <v>0</v>
      </c>
      <c r="F73" s="525"/>
    </row>
    <row r="74" spans="1:237" s="312" customFormat="1" ht="14.4" customHeight="1" thickBot="1">
      <c r="B74" s="526"/>
      <c r="C74" s="529" t="s">
        <v>92</v>
      </c>
      <c r="D74" s="530" t="s">
        <v>90</v>
      </c>
      <c r="E74" s="651">
        <f>SUM('Dades Allotjament'!E21,'Dades organització'!E59)</f>
        <v>0</v>
      </c>
    </row>
    <row r="75" spans="1:237" s="312" customFormat="1" ht="15" customHeight="1">
      <c r="B75" s="531"/>
      <c r="C75" s="532" t="s">
        <v>93</v>
      </c>
      <c r="D75" s="533" t="s">
        <v>90</v>
      </c>
      <c r="E75" s="652">
        <f>SUM('Dades Allotjament'!E22,'Dades organització'!E60)</f>
        <v>0</v>
      </c>
    </row>
    <row r="76" spans="1:237" s="312" customFormat="1" ht="15" customHeight="1">
      <c r="B76" s="535"/>
      <c r="C76" s="475" t="s">
        <v>431</v>
      </c>
      <c r="D76" s="533" t="s">
        <v>90</v>
      </c>
      <c r="E76" s="652">
        <f>SUM('Dades Allotjament'!E23,'Dades organització'!E61)</f>
        <v>0</v>
      </c>
    </row>
    <row r="77" spans="1:237" s="312" customFormat="1" ht="15" customHeight="1">
      <c r="B77" s="536"/>
      <c r="C77" s="475" t="s">
        <v>430</v>
      </c>
      <c r="D77" s="533" t="s">
        <v>90</v>
      </c>
      <c r="E77" s="652">
        <f>SUM('Dades Allotjament'!E24,'Dades organització'!E62)</f>
        <v>0</v>
      </c>
    </row>
    <row r="78" spans="1:237" s="312" customFormat="1"/>
    <row r="79" spans="1:237" s="498" customFormat="1" ht="21">
      <c r="A79" s="494" t="s">
        <v>94</v>
      </c>
      <c r="B79" s="495" t="s">
        <v>95</v>
      </c>
      <c r="C79" s="494"/>
      <c r="D79" s="494"/>
      <c r="E79" s="494"/>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c r="BP79" s="312"/>
      <c r="BQ79" s="312"/>
      <c r="BR79" s="312"/>
      <c r="BS79" s="312"/>
      <c r="BT79" s="312"/>
      <c r="BU79" s="312"/>
      <c r="BV79" s="312"/>
      <c r="BW79" s="312"/>
      <c r="BX79" s="312"/>
      <c r="BY79" s="312"/>
      <c r="BZ79" s="312"/>
      <c r="CA79" s="312"/>
      <c r="CB79" s="312"/>
      <c r="CC79" s="312"/>
      <c r="CD79" s="312"/>
      <c r="CE79" s="312"/>
      <c r="CF79" s="312"/>
      <c r="CG79" s="312"/>
      <c r="CH79" s="312"/>
      <c r="CI79" s="312"/>
      <c r="CJ79" s="312"/>
      <c r="CK79" s="312"/>
      <c r="CL79" s="312"/>
      <c r="CM79" s="312"/>
      <c r="CN79" s="312"/>
      <c r="CO79" s="312"/>
      <c r="CP79" s="312"/>
      <c r="CQ79" s="312"/>
      <c r="CR79" s="312"/>
      <c r="CS79" s="312"/>
      <c r="CT79" s="312"/>
      <c r="CU79" s="312"/>
      <c r="CV79" s="312"/>
      <c r="CW79" s="312"/>
      <c r="CX79" s="312"/>
      <c r="CY79" s="312"/>
      <c r="CZ79" s="312"/>
      <c r="DA79" s="312"/>
      <c r="DB79" s="312"/>
      <c r="DC79" s="312"/>
      <c r="DD79" s="312"/>
      <c r="DE79" s="312"/>
      <c r="DF79" s="312"/>
      <c r="DG79" s="312"/>
      <c r="DH79" s="312"/>
      <c r="DI79" s="312"/>
      <c r="DJ79" s="312"/>
      <c r="DK79" s="312"/>
      <c r="DL79" s="312"/>
      <c r="DM79" s="312"/>
      <c r="DN79" s="312"/>
      <c r="DO79" s="312"/>
      <c r="DP79" s="312"/>
      <c r="DQ79" s="312"/>
      <c r="DR79" s="312"/>
      <c r="DS79" s="312"/>
      <c r="DT79" s="312"/>
      <c r="DU79" s="312"/>
      <c r="DV79" s="312"/>
      <c r="DW79" s="312"/>
      <c r="DX79" s="312"/>
      <c r="DY79" s="312"/>
      <c r="DZ79" s="312"/>
      <c r="EA79" s="312"/>
      <c r="EB79" s="312"/>
      <c r="EC79" s="312"/>
      <c r="ED79" s="312"/>
      <c r="EE79" s="312"/>
      <c r="EF79" s="312"/>
      <c r="EG79" s="312"/>
      <c r="EH79" s="312"/>
      <c r="EI79" s="312"/>
      <c r="EJ79" s="312"/>
      <c r="EK79" s="312"/>
      <c r="EL79" s="312"/>
      <c r="EM79" s="312"/>
      <c r="EN79" s="312"/>
      <c r="EO79" s="312"/>
      <c r="EP79" s="312"/>
      <c r="EQ79" s="312"/>
      <c r="ER79" s="312"/>
      <c r="ES79" s="312"/>
      <c r="ET79" s="312"/>
      <c r="EU79" s="312"/>
      <c r="EV79" s="312"/>
      <c r="EW79" s="312"/>
      <c r="EX79" s="312"/>
      <c r="EY79" s="312"/>
      <c r="EZ79" s="312"/>
      <c r="FA79" s="312"/>
      <c r="FB79" s="312"/>
      <c r="FC79" s="312"/>
      <c r="FD79" s="312"/>
      <c r="FE79" s="312"/>
      <c r="FF79" s="312"/>
      <c r="FG79" s="312"/>
      <c r="FH79" s="312"/>
      <c r="FI79" s="312"/>
      <c r="FJ79" s="312"/>
      <c r="FK79" s="312"/>
      <c r="FL79" s="312"/>
      <c r="FM79" s="312"/>
      <c r="FN79" s="312"/>
      <c r="FO79" s="312"/>
      <c r="FP79" s="312"/>
      <c r="FQ79" s="312"/>
      <c r="FR79" s="312"/>
      <c r="FS79" s="312"/>
      <c r="FT79" s="312"/>
      <c r="FU79" s="312"/>
      <c r="FV79" s="312"/>
      <c r="FW79" s="312"/>
      <c r="FX79" s="312"/>
      <c r="FY79" s="312"/>
      <c r="FZ79" s="312"/>
      <c r="GA79" s="312"/>
      <c r="GB79" s="312"/>
      <c r="GC79" s="312"/>
      <c r="GD79" s="312"/>
      <c r="GE79" s="312"/>
      <c r="GF79" s="312"/>
      <c r="GG79" s="312"/>
      <c r="GH79" s="312"/>
      <c r="GI79" s="312"/>
      <c r="GJ79" s="312"/>
      <c r="GK79" s="312"/>
      <c r="GL79" s="312"/>
      <c r="GM79" s="312"/>
      <c r="GN79" s="312"/>
      <c r="GO79" s="312"/>
      <c r="GP79" s="312"/>
      <c r="GQ79" s="312"/>
      <c r="GR79" s="312"/>
      <c r="GS79" s="312"/>
      <c r="GT79" s="312"/>
      <c r="GU79" s="312"/>
      <c r="GV79" s="312"/>
      <c r="GW79" s="312"/>
      <c r="GX79" s="312"/>
      <c r="GY79" s="312"/>
      <c r="GZ79" s="312"/>
      <c r="HA79" s="312"/>
      <c r="HB79" s="312"/>
      <c r="HC79" s="312"/>
      <c r="HD79" s="312"/>
      <c r="HE79" s="312"/>
      <c r="HF79" s="312"/>
      <c r="HG79" s="312"/>
      <c r="HH79" s="312"/>
      <c r="HI79" s="312"/>
      <c r="HJ79" s="312"/>
      <c r="HK79" s="312"/>
      <c r="HL79" s="312"/>
      <c r="HM79" s="312"/>
      <c r="HN79" s="312"/>
      <c r="HO79" s="312"/>
      <c r="HP79" s="312"/>
      <c r="HQ79" s="312"/>
      <c r="HR79" s="312"/>
      <c r="HS79" s="312"/>
      <c r="HT79" s="312"/>
      <c r="HU79" s="312"/>
      <c r="HV79" s="312"/>
      <c r="HW79" s="312"/>
      <c r="HX79" s="312"/>
      <c r="HY79" s="312"/>
      <c r="HZ79" s="312"/>
      <c r="IA79" s="312"/>
    </row>
    <row r="80" spans="1:237" s="498" customFormat="1" ht="21" hidden="1">
      <c r="A80" s="499"/>
      <c r="B80" s="500"/>
      <c r="C80" s="499"/>
      <c r="D80" s="499"/>
      <c r="E80" s="499"/>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2"/>
      <c r="BR80" s="312"/>
      <c r="BS80" s="312"/>
      <c r="BT80" s="312"/>
      <c r="BU80" s="312"/>
      <c r="BV80" s="312"/>
      <c r="BW80" s="312"/>
      <c r="BX80" s="312"/>
      <c r="BY80" s="312"/>
      <c r="BZ80" s="312"/>
      <c r="CA80" s="312"/>
      <c r="CB80" s="312"/>
      <c r="CC80" s="312"/>
      <c r="CD80" s="312"/>
      <c r="CE80" s="312"/>
      <c r="CF80" s="312"/>
      <c r="CG80" s="312"/>
      <c r="CH80" s="312"/>
      <c r="CI80" s="312"/>
      <c r="CJ80" s="312"/>
      <c r="CK80" s="312"/>
      <c r="CL80" s="312"/>
      <c r="CM80" s="312"/>
      <c r="CN80" s="312"/>
      <c r="CO80" s="312"/>
      <c r="CP80" s="312"/>
      <c r="CQ80" s="312"/>
      <c r="CR80" s="312"/>
      <c r="CS80" s="312"/>
      <c r="CT80" s="312"/>
      <c r="CU80" s="312"/>
      <c r="CV80" s="312"/>
      <c r="CW80" s="312"/>
      <c r="CX80" s="312"/>
      <c r="CY80" s="312"/>
      <c r="CZ80" s="312"/>
      <c r="DA80" s="312"/>
      <c r="DB80" s="312"/>
      <c r="DC80" s="312"/>
      <c r="DD80" s="312"/>
      <c r="DE80" s="312"/>
      <c r="DF80" s="312"/>
      <c r="DG80" s="312"/>
      <c r="DH80" s="312"/>
      <c r="DI80" s="312"/>
      <c r="DJ80" s="312"/>
      <c r="DK80" s="312"/>
      <c r="DL80" s="312"/>
      <c r="DM80" s="312"/>
      <c r="DN80" s="312"/>
      <c r="DO80" s="312"/>
      <c r="DP80" s="312"/>
      <c r="DQ80" s="312"/>
      <c r="DR80" s="312"/>
      <c r="DS80" s="312"/>
      <c r="DT80" s="312"/>
      <c r="DU80" s="312"/>
      <c r="DV80" s="312"/>
      <c r="DW80" s="312"/>
      <c r="DX80" s="312"/>
      <c r="DY80" s="312"/>
      <c r="DZ80" s="312"/>
      <c r="EA80" s="312"/>
      <c r="EB80" s="312"/>
      <c r="EC80" s="312"/>
      <c r="ED80" s="312"/>
      <c r="EE80" s="312"/>
      <c r="EF80" s="312"/>
      <c r="EG80" s="312"/>
      <c r="EH80" s="312"/>
      <c r="EI80" s="312"/>
      <c r="EJ80" s="312"/>
      <c r="EK80" s="312"/>
      <c r="EL80" s="312"/>
      <c r="EM80" s="312"/>
      <c r="EN80" s="312"/>
      <c r="EO80" s="312"/>
      <c r="EP80" s="312"/>
      <c r="EQ80" s="312"/>
      <c r="ER80" s="312"/>
      <c r="ES80" s="312"/>
      <c r="ET80" s="312"/>
      <c r="EU80" s="312"/>
      <c r="EV80" s="312"/>
      <c r="EW80" s="312"/>
      <c r="EX80" s="312"/>
      <c r="EY80" s="312"/>
      <c r="EZ80" s="312"/>
      <c r="FA80" s="312"/>
      <c r="FB80" s="312"/>
      <c r="FC80" s="312"/>
      <c r="FD80" s="312"/>
      <c r="FE80" s="312"/>
      <c r="FF80" s="312"/>
      <c r="FG80" s="312"/>
      <c r="FH80" s="312"/>
      <c r="FI80" s="312"/>
      <c r="FJ80" s="312"/>
      <c r="FK80" s="312"/>
      <c r="FL80" s="312"/>
      <c r="FM80" s="312"/>
      <c r="FN80" s="312"/>
      <c r="FO80" s="312"/>
      <c r="FP80" s="312"/>
      <c r="FQ80" s="312"/>
      <c r="FR80" s="312"/>
      <c r="FS80" s="312"/>
      <c r="FT80" s="312"/>
      <c r="FU80" s="312"/>
      <c r="FV80" s="312"/>
      <c r="FW80" s="312"/>
      <c r="FX80" s="312"/>
      <c r="FY80" s="312"/>
      <c r="FZ80" s="312"/>
      <c r="GA80" s="312"/>
      <c r="GB80" s="312"/>
      <c r="GC80" s="312"/>
      <c r="GD80" s="312"/>
      <c r="GE80" s="312"/>
      <c r="GF80" s="312"/>
      <c r="GG80" s="312"/>
      <c r="GH80" s="312"/>
      <c r="GI80" s="312"/>
      <c r="GJ80" s="312"/>
      <c r="GK80" s="312"/>
      <c r="GL80" s="312"/>
      <c r="GM80" s="312"/>
      <c r="GN80" s="312"/>
      <c r="GO80" s="312"/>
      <c r="GP80" s="312"/>
      <c r="GQ80" s="312"/>
      <c r="GR80" s="312"/>
      <c r="GS80" s="312"/>
      <c r="GT80" s="312"/>
      <c r="GU80" s="312"/>
      <c r="GV80" s="312"/>
      <c r="GW80" s="312"/>
      <c r="GX80" s="312"/>
      <c r="GY80" s="312"/>
      <c r="GZ80" s="312"/>
      <c r="HA80" s="312"/>
      <c r="HB80" s="312"/>
      <c r="HC80" s="312"/>
      <c r="HD80" s="312"/>
      <c r="HE80" s="312"/>
      <c r="HF80" s="312"/>
      <c r="HG80" s="312"/>
      <c r="HH80" s="312"/>
      <c r="HI80" s="312"/>
      <c r="HJ80" s="312"/>
      <c r="HK80" s="312"/>
      <c r="HL80" s="312"/>
      <c r="HM80" s="312"/>
      <c r="HN80" s="312"/>
      <c r="HO80" s="312"/>
      <c r="HP80" s="312"/>
      <c r="HQ80" s="312"/>
      <c r="HR80" s="312"/>
      <c r="HS80" s="312"/>
      <c r="HT80" s="312"/>
      <c r="HU80" s="312"/>
      <c r="HV80" s="312"/>
      <c r="HW80" s="312"/>
      <c r="HX80" s="312"/>
      <c r="HY80" s="312"/>
      <c r="HZ80" s="312"/>
      <c r="IA80" s="312"/>
      <c r="IB80" s="312"/>
      <c r="IC80" s="312"/>
    </row>
    <row r="81" spans="1:235" s="498" customFormat="1" ht="16.2" thickBot="1">
      <c r="A81" s="501" t="s">
        <v>25</v>
      </c>
      <c r="B81" s="716" t="s">
        <v>96</v>
      </c>
      <c r="C81" s="717"/>
      <c r="D81" s="717"/>
      <c r="E81" s="718"/>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c r="BQ81" s="312"/>
      <c r="BR81" s="312"/>
      <c r="BS81" s="312"/>
      <c r="BT81" s="312"/>
      <c r="BU81" s="312"/>
      <c r="BV81" s="312"/>
      <c r="BW81" s="312"/>
      <c r="BX81" s="312"/>
      <c r="BY81" s="312"/>
      <c r="BZ81" s="312"/>
      <c r="CA81" s="312"/>
      <c r="CB81" s="312"/>
      <c r="CC81" s="312"/>
      <c r="CD81" s="312"/>
      <c r="CE81" s="312"/>
      <c r="CF81" s="312"/>
      <c r="CG81" s="312"/>
      <c r="CH81" s="312"/>
      <c r="CI81" s="312"/>
      <c r="CJ81" s="312"/>
      <c r="CK81" s="312"/>
      <c r="CL81" s="312"/>
      <c r="CM81" s="312"/>
      <c r="CN81" s="312"/>
      <c r="CO81" s="312"/>
      <c r="CP81" s="312"/>
      <c r="CQ81" s="312"/>
      <c r="CR81" s="312"/>
      <c r="CS81" s="312"/>
      <c r="CT81" s="312"/>
      <c r="CU81" s="312"/>
      <c r="CV81" s="312"/>
      <c r="CW81" s="312"/>
      <c r="CX81" s="312"/>
      <c r="CY81" s="312"/>
      <c r="CZ81" s="312"/>
      <c r="DA81" s="312"/>
      <c r="DB81" s="312"/>
      <c r="DC81" s="312"/>
      <c r="DD81" s="312"/>
      <c r="DE81" s="312"/>
      <c r="DF81" s="312"/>
      <c r="DG81" s="312"/>
      <c r="DH81" s="312"/>
      <c r="DI81" s="312"/>
      <c r="DJ81" s="312"/>
      <c r="DK81" s="312"/>
      <c r="DL81" s="312"/>
      <c r="DM81" s="312"/>
      <c r="DN81" s="312"/>
      <c r="DO81" s="312"/>
      <c r="DP81" s="312"/>
      <c r="DQ81" s="312"/>
      <c r="DR81" s="312"/>
      <c r="DS81" s="312"/>
      <c r="DT81" s="312"/>
      <c r="DU81" s="312"/>
      <c r="DV81" s="312"/>
      <c r="DW81" s="312"/>
      <c r="DX81" s="312"/>
      <c r="DY81" s="312"/>
      <c r="DZ81" s="312"/>
      <c r="EA81" s="312"/>
      <c r="EB81" s="312"/>
      <c r="EC81" s="312"/>
      <c r="ED81" s="312"/>
      <c r="EE81" s="312"/>
      <c r="EF81" s="312"/>
      <c r="EG81" s="312"/>
      <c r="EH81" s="312"/>
      <c r="EI81" s="312"/>
      <c r="EJ81" s="312"/>
      <c r="EK81" s="312"/>
      <c r="EL81" s="312"/>
      <c r="EM81" s="312"/>
      <c r="EN81" s="312"/>
      <c r="EO81" s="312"/>
      <c r="EP81" s="312"/>
      <c r="EQ81" s="312"/>
      <c r="ER81" s="312"/>
      <c r="ES81" s="312"/>
      <c r="ET81" s="312"/>
      <c r="EU81" s="312"/>
      <c r="EV81" s="312"/>
      <c r="EW81" s="312"/>
      <c r="EX81" s="312"/>
      <c r="EY81" s="312"/>
      <c r="EZ81" s="312"/>
      <c r="FA81" s="312"/>
      <c r="FB81" s="312"/>
      <c r="FC81" s="312"/>
      <c r="FD81" s="312"/>
      <c r="FE81" s="312"/>
      <c r="FF81" s="312"/>
      <c r="FG81" s="312"/>
      <c r="FH81" s="312"/>
      <c r="FI81" s="312"/>
      <c r="FJ81" s="312"/>
      <c r="FK81" s="312"/>
      <c r="FL81" s="312"/>
      <c r="FM81" s="312"/>
      <c r="FN81" s="312"/>
      <c r="FO81" s="312"/>
      <c r="FP81" s="312"/>
      <c r="FQ81" s="312"/>
      <c r="FR81" s="312"/>
      <c r="FS81" s="312"/>
      <c r="FT81" s="312"/>
      <c r="FU81" s="312"/>
      <c r="FV81" s="312"/>
      <c r="FW81" s="312"/>
      <c r="FX81" s="312"/>
      <c r="FY81" s="312"/>
      <c r="FZ81" s="312"/>
      <c r="GA81" s="312"/>
      <c r="GB81" s="312"/>
      <c r="GC81" s="312"/>
      <c r="GD81" s="312"/>
      <c r="GE81" s="312"/>
      <c r="GF81" s="312"/>
      <c r="GG81" s="312"/>
      <c r="GH81" s="312"/>
      <c r="GI81" s="312"/>
      <c r="GJ81" s="312"/>
      <c r="GK81" s="312"/>
      <c r="GL81" s="312"/>
      <c r="GM81" s="312"/>
      <c r="GN81" s="312"/>
      <c r="GO81" s="312"/>
      <c r="GP81" s="312"/>
      <c r="GQ81" s="312"/>
      <c r="GR81" s="312"/>
      <c r="GS81" s="312"/>
      <c r="GT81" s="312"/>
      <c r="GU81" s="312"/>
      <c r="GV81" s="312"/>
      <c r="GW81" s="312"/>
      <c r="GX81" s="312"/>
      <c r="GY81" s="312"/>
      <c r="GZ81" s="312"/>
      <c r="HA81" s="312"/>
      <c r="HB81" s="312"/>
      <c r="HC81" s="312"/>
      <c r="HD81" s="312"/>
      <c r="HE81" s="312"/>
      <c r="HF81" s="312"/>
      <c r="HG81" s="312"/>
      <c r="HH81" s="312"/>
      <c r="HI81" s="312"/>
      <c r="HJ81" s="312"/>
      <c r="HK81" s="312"/>
      <c r="HL81" s="312"/>
      <c r="HM81" s="312"/>
      <c r="HN81" s="312"/>
      <c r="HO81" s="312"/>
      <c r="HP81" s="312"/>
      <c r="HQ81" s="312"/>
      <c r="HR81" s="312"/>
      <c r="HS81" s="312"/>
      <c r="HT81" s="312"/>
      <c r="HU81" s="312"/>
      <c r="HV81" s="312"/>
      <c r="HW81" s="312"/>
      <c r="HX81" s="312"/>
      <c r="HY81" s="312"/>
      <c r="HZ81" s="312"/>
      <c r="IA81" s="312"/>
    </row>
    <row r="82" spans="1:235" s="312" customFormat="1" ht="18.600000000000001" thickBot="1">
      <c r="A82" s="312" t="s">
        <v>97</v>
      </c>
      <c r="B82" s="366" t="s">
        <v>98</v>
      </c>
      <c r="C82" s="367" t="s">
        <v>99</v>
      </c>
      <c r="D82" s="367" t="s">
        <v>31</v>
      </c>
      <c r="E82" s="368" t="s">
        <v>77</v>
      </c>
    </row>
    <row r="83" spans="1:235" s="312" customFormat="1" ht="15.75" customHeight="1" thickBot="1">
      <c r="B83" s="376" t="s">
        <v>100</v>
      </c>
      <c r="C83" s="382" t="s">
        <v>101</v>
      </c>
      <c r="D83" s="371" t="s">
        <v>102</v>
      </c>
      <c r="E83" s="647">
        <f>SUM('Espai esdeveniment'!E37,'Dades alimentació i begudes'!E28,'Altres empreses proveïdores'!E26)</f>
        <v>0</v>
      </c>
    </row>
    <row r="84" spans="1:235" s="312" customFormat="1" ht="16.2" thickBot="1">
      <c r="B84" s="388" t="s">
        <v>445</v>
      </c>
      <c r="C84" s="384" t="s">
        <v>103</v>
      </c>
      <c r="D84" s="379" t="s">
        <v>102</v>
      </c>
      <c r="E84" s="648">
        <f>SUM('Espai esdeveniment'!E38,'Dades alimentació i begudes'!E29,'Altres empreses proveïdores'!E27)</f>
        <v>0</v>
      </c>
    </row>
    <row r="85" spans="1:235" s="312" customFormat="1" ht="16.2" thickBot="1">
      <c r="B85" s="641"/>
      <c r="C85" s="384" t="s">
        <v>104</v>
      </c>
      <c r="D85" s="379" t="s">
        <v>102</v>
      </c>
      <c r="E85" s="648">
        <f>SUM('Espai esdeveniment'!E39,'Dades alimentació i begudes'!E30,'Altres empreses proveïdores'!E28)</f>
        <v>0</v>
      </c>
    </row>
    <row r="86" spans="1:235" s="312" customFormat="1" ht="16.2" thickBot="1">
      <c r="A86" s="537" t="s">
        <v>105</v>
      </c>
      <c r="B86" s="376" t="s">
        <v>106</v>
      </c>
      <c r="C86" s="382" t="s">
        <v>107</v>
      </c>
      <c r="D86" s="371" t="s">
        <v>102</v>
      </c>
      <c r="E86" s="647">
        <f>SUM('Espai esdeveniment'!E40,'Dades alimentació i begudes'!E31,'Altres empreses proveïdores'!E29)</f>
        <v>0</v>
      </c>
    </row>
    <row r="87" spans="1:235" s="312" customFormat="1" ht="16.2" thickBot="1">
      <c r="A87" s="537" t="s">
        <v>105</v>
      </c>
      <c r="B87" s="387"/>
      <c r="C87" s="384" t="s">
        <v>108</v>
      </c>
      <c r="D87" s="379" t="s">
        <v>102</v>
      </c>
      <c r="E87" s="648">
        <f>SUM('Espai esdeveniment'!E41,'Dades alimentació i begudes'!E32,'Altres empreses proveïdores'!E30)</f>
        <v>0</v>
      </c>
    </row>
    <row r="88" spans="1:235" s="312" customFormat="1" ht="16.2" thickBot="1">
      <c r="A88" s="537" t="s">
        <v>105</v>
      </c>
      <c r="B88" s="388"/>
      <c r="C88" s="384" t="s">
        <v>109</v>
      </c>
      <c r="D88" s="379" t="s">
        <v>102</v>
      </c>
      <c r="E88" s="648">
        <f>SUM('Espai esdeveniment'!E42,'Dades alimentació i begudes'!E33,'Altres empreses proveïdores'!E31)</f>
        <v>0</v>
      </c>
    </row>
    <row r="89" spans="1:235" s="312" customFormat="1" ht="16.2" thickBot="1">
      <c r="A89" s="537" t="s">
        <v>105</v>
      </c>
      <c r="B89" s="383"/>
      <c r="C89" s="384" t="s">
        <v>110</v>
      </c>
      <c r="D89" s="379" t="s">
        <v>102</v>
      </c>
      <c r="E89" s="648">
        <f>SUM('Espai esdeveniment'!E43,'Dades alimentació i begudes'!E34,'Altres empreses proveïdores'!E32)</f>
        <v>0</v>
      </c>
    </row>
    <row r="90" spans="1:235" s="312" customFormat="1" ht="16.2" thickBot="1">
      <c r="A90" s="537"/>
      <c r="B90" s="389"/>
      <c r="C90" s="384" t="s">
        <v>476</v>
      </c>
      <c r="D90" s="379" t="s">
        <v>102</v>
      </c>
      <c r="E90" s="648">
        <f>SUM('Espai esdeveniment'!E44,'Dades alimentació i begudes'!E35,'Altres empreses proveïdores'!E33)</f>
        <v>0</v>
      </c>
    </row>
    <row r="91" spans="1:235" s="312" customFormat="1" ht="16.2" thickBot="1">
      <c r="A91" s="537"/>
      <c r="B91" s="385" t="s">
        <v>112</v>
      </c>
      <c r="C91" s="386" t="s">
        <v>113</v>
      </c>
      <c r="D91" s="374" t="s">
        <v>83</v>
      </c>
      <c r="E91" s="653">
        <f>SUM('Espai esdeveniment'!E45,'Dades alimentació i begudes'!E36,'Altres empreses proveïdores'!E34)</f>
        <v>0</v>
      </c>
      <c r="F91" s="539"/>
      <c r="G91" s="539"/>
    </row>
    <row r="92" spans="1:235" s="312" customFormat="1" ht="15.6">
      <c r="A92" s="537"/>
      <c r="B92" s="537"/>
      <c r="C92" s="537"/>
      <c r="D92" s="654"/>
      <c r="E92" s="537"/>
      <c r="F92" s="539"/>
      <c r="G92" s="539"/>
    </row>
    <row r="93" spans="1:235" s="312" customFormat="1" ht="21">
      <c r="A93" s="494" t="s">
        <v>114</v>
      </c>
      <c r="B93" s="495" t="s">
        <v>115</v>
      </c>
      <c r="C93" s="494"/>
      <c r="D93" s="494"/>
      <c r="E93" s="494"/>
    </row>
    <row r="94" spans="1:235" s="312" customFormat="1" ht="21" hidden="1">
      <c r="A94" s="499"/>
      <c r="B94" s="500"/>
      <c r="C94" s="499"/>
      <c r="D94" s="499"/>
      <c r="E94" s="499"/>
    </row>
    <row r="95" spans="1:235" s="312" customFormat="1" ht="16.2" thickBot="1">
      <c r="A95" s="501" t="s">
        <v>25</v>
      </c>
      <c r="B95" s="716" t="s">
        <v>116</v>
      </c>
      <c r="C95" s="717"/>
      <c r="D95" s="717"/>
      <c r="E95" s="718"/>
    </row>
    <row r="96" spans="1:235" s="312" customFormat="1" ht="18.600000000000001" thickBot="1">
      <c r="A96" s="312" t="s">
        <v>117</v>
      </c>
      <c r="B96" s="366" t="s">
        <v>118</v>
      </c>
      <c r="C96" s="367" t="s">
        <v>119</v>
      </c>
      <c r="D96" s="367" t="s">
        <v>31</v>
      </c>
      <c r="E96" s="368" t="s">
        <v>77</v>
      </c>
    </row>
    <row r="97" spans="1:237" s="312" customFormat="1" ht="14.4" customHeight="1" thickBot="1">
      <c r="B97" s="390" t="s">
        <v>120</v>
      </c>
      <c r="C97" s="391" t="s">
        <v>121</v>
      </c>
      <c r="D97" s="392" t="s">
        <v>122</v>
      </c>
      <c r="E97" s="647">
        <f>SUM('Dades alimentació i begudes'!E40)</f>
        <v>0</v>
      </c>
    </row>
    <row r="98" spans="1:237" s="312" customFormat="1" ht="14.4" customHeight="1" thickBot="1">
      <c r="B98" s="399"/>
      <c r="C98" s="393" t="s">
        <v>123</v>
      </c>
      <c r="D98" s="394" t="s">
        <v>122</v>
      </c>
      <c r="E98" s="648">
        <f>SUM('Dades alimentació i begudes'!E41)</f>
        <v>0</v>
      </c>
    </row>
    <row r="99" spans="1:237" s="312" customFormat="1" ht="14.4" customHeight="1" thickBot="1">
      <c r="B99" s="400"/>
      <c r="C99" s="393" t="s">
        <v>124</v>
      </c>
      <c r="D99" s="394" t="s">
        <v>122</v>
      </c>
      <c r="E99" s="648">
        <f>SUM('Dades alimentació i begudes'!E42)</f>
        <v>0</v>
      </c>
    </row>
    <row r="100" spans="1:237" s="312" customFormat="1" ht="14.4" customHeight="1" thickBot="1">
      <c r="B100" s="400"/>
      <c r="C100" s="393" t="s">
        <v>125</v>
      </c>
      <c r="D100" s="394" t="s">
        <v>122</v>
      </c>
      <c r="E100" s="648">
        <f>SUM('Dades alimentació i begudes'!E43)</f>
        <v>0</v>
      </c>
    </row>
    <row r="101" spans="1:237" ht="15" customHeight="1" thickBot="1">
      <c r="A101" s="312"/>
      <c r="B101" s="655"/>
      <c r="C101" s="393" t="s">
        <v>126</v>
      </c>
      <c r="D101" s="394" t="s">
        <v>122</v>
      </c>
      <c r="E101" s="648">
        <f>SUM('Dades alimentació i begudes'!E44)</f>
        <v>0</v>
      </c>
      <c r="H101" s="312"/>
      <c r="I101" s="312"/>
      <c r="J101" s="312"/>
      <c r="K101" s="312"/>
      <c r="L101" s="312"/>
      <c r="M101" s="312"/>
      <c r="N101" s="312"/>
      <c r="O101" s="312"/>
      <c r="P101" s="312"/>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row>
    <row r="102" spans="1:237" ht="14.4" customHeight="1" thickBot="1">
      <c r="A102" s="312"/>
      <c r="B102" s="390" t="s">
        <v>127</v>
      </c>
      <c r="C102" s="395" t="s">
        <v>128</v>
      </c>
      <c r="D102" s="392" t="s">
        <v>83</v>
      </c>
      <c r="E102" s="647">
        <f>SUM('Dades alimentació i begudes'!E45)</f>
        <v>0</v>
      </c>
      <c r="H102" s="312"/>
      <c r="I102" s="312"/>
      <c r="J102" s="312"/>
      <c r="K102" s="312"/>
      <c r="L102" s="312"/>
      <c r="M102" s="312"/>
      <c r="N102" s="312"/>
      <c r="O102" s="312"/>
      <c r="P102" s="312"/>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row>
    <row r="103" spans="1:237" ht="14.4" customHeight="1" thickBot="1">
      <c r="A103" s="312"/>
      <c r="B103" s="400"/>
      <c r="C103" s="396" t="s">
        <v>129</v>
      </c>
      <c r="D103" s="392" t="s">
        <v>83</v>
      </c>
      <c r="E103" s="648">
        <f>SUM('Dades alimentació i begudes'!E46)</f>
        <v>0</v>
      </c>
      <c r="H103" s="312"/>
      <c r="I103" s="312"/>
      <c r="J103" s="312"/>
      <c r="K103" s="312"/>
      <c r="L103" s="312"/>
      <c r="M103" s="312"/>
      <c r="N103" s="312"/>
      <c r="O103" s="312"/>
      <c r="P103" s="312"/>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row>
    <row r="104" spans="1:237" ht="14.4" customHeight="1" thickBot="1">
      <c r="A104" s="312"/>
      <c r="B104" s="656"/>
      <c r="C104" s="396" t="s">
        <v>130</v>
      </c>
      <c r="D104" s="392" t="s">
        <v>83</v>
      </c>
      <c r="E104" s="648">
        <f>SUM('Dades alimentació i begudes'!E47)</f>
        <v>0</v>
      </c>
      <c r="H104" s="312"/>
      <c r="I104" s="312"/>
      <c r="J104" s="312"/>
      <c r="K104" s="312"/>
      <c r="L104" s="312"/>
      <c r="M104" s="312"/>
      <c r="N104" s="312"/>
      <c r="O104" s="312"/>
      <c r="P104" s="312"/>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row>
    <row r="105" spans="1:237" ht="14.4" customHeight="1" thickBot="1">
      <c r="A105" s="312"/>
      <c r="B105" s="399"/>
      <c r="C105" s="396" t="s">
        <v>131</v>
      </c>
      <c r="D105" s="392" t="s">
        <v>83</v>
      </c>
      <c r="E105" s="648">
        <f>SUM('Dades alimentació i begudes'!E48)</f>
        <v>0</v>
      </c>
      <c r="H105" s="312"/>
      <c r="I105" s="312"/>
      <c r="J105" s="312"/>
      <c r="K105" s="312"/>
      <c r="L105" s="312"/>
      <c r="M105" s="312"/>
      <c r="N105" s="312"/>
      <c r="O105" s="312"/>
      <c r="P105" s="312"/>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row>
    <row r="106" spans="1:237" ht="14.4" customHeight="1" thickBot="1">
      <c r="A106" s="312"/>
      <c r="B106" s="400"/>
      <c r="C106" s="396" t="s">
        <v>132</v>
      </c>
      <c r="D106" s="392" t="s">
        <v>83</v>
      </c>
      <c r="E106" s="648">
        <f>SUM('Dades alimentació i begudes'!E49)</f>
        <v>0</v>
      </c>
      <c r="H106" s="312"/>
      <c r="I106" s="312"/>
      <c r="J106" s="312"/>
      <c r="K106" s="312"/>
      <c r="L106" s="312"/>
      <c r="M106" s="312"/>
      <c r="N106" s="312"/>
      <c r="O106" s="312"/>
      <c r="P106" s="312"/>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row>
    <row r="107" spans="1:237" ht="14.4" customHeight="1" thickBot="1">
      <c r="A107" s="312"/>
      <c r="B107" s="656"/>
      <c r="C107" s="396" t="s">
        <v>133</v>
      </c>
      <c r="D107" s="392" t="s">
        <v>83</v>
      </c>
      <c r="E107" s="648">
        <f>SUM('Dades alimentació i begudes'!E50)</f>
        <v>0</v>
      </c>
      <c r="H107" s="312"/>
      <c r="I107" s="312"/>
      <c r="J107" s="312"/>
      <c r="K107" s="312"/>
      <c r="L107" s="312"/>
      <c r="M107" s="312"/>
      <c r="N107" s="312"/>
      <c r="O107" s="312"/>
      <c r="P107" s="312"/>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row>
    <row r="108" spans="1:237" ht="14.4" customHeight="1" thickBot="1">
      <c r="A108" s="312"/>
      <c r="B108" s="399"/>
      <c r="C108" s="396" t="s">
        <v>134</v>
      </c>
      <c r="D108" s="392" t="s">
        <v>83</v>
      </c>
      <c r="E108" s="648">
        <f>SUM('Dades alimentació i begudes'!E51)</f>
        <v>0</v>
      </c>
      <c r="H108" s="312"/>
      <c r="I108" s="312"/>
      <c r="J108" s="312"/>
      <c r="K108" s="312"/>
      <c r="L108" s="312"/>
      <c r="M108" s="312"/>
      <c r="N108" s="312"/>
      <c r="O108" s="312"/>
      <c r="P108" s="312"/>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row>
    <row r="109" spans="1:237" ht="14.4" customHeight="1" thickBot="1">
      <c r="A109" s="312"/>
      <c r="B109" s="399"/>
      <c r="C109" s="396" t="s">
        <v>135</v>
      </c>
      <c r="D109" s="392" t="s">
        <v>83</v>
      </c>
      <c r="E109" s="648">
        <f>SUM('Dades alimentació i begudes'!E52)</f>
        <v>0</v>
      </c>
      <c r="H109" s="312"/>
      <c r="I109" s="312"/>
      <c r="J109" s="312"/>
      <c r="K109" s="312"/>
      <c r="L109" s="312"/>
      <c r="M109" s="312"/>
      <c r="N109" s="312"/>
      <c r="O109" s="312"/>
      <c r="P109" s="312"/>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c r="FZ109" s="37"/>
      <c r="GA109" s="37"/>
      <c r="GB109" s="37"/>
      <c r="GC109" s="37"/>
      <c r="GD109" s="37"/>
      <c r="GE109" s="37"/>
      <c r="GF109" s="37"/>
      <c r="GG109" s="37"/>
      <c r="GH109" s="37"/>
      <c r="GI109" s="37"/>
      <c r="GJ109" s="37"/>
      <c r="GK109" s="37"/>
      <c r="GL109" s="37"/>
      <c r="GM109" s="37"/>
      <c r="GN109" s="37"/>
      <c r="GO109" s="37"/>
      <c r="GP109" s="37"/>
      <c r="GQ109" s="37"/>
      <c r="GR109" s="37"/>
      <c r="GS109" s="37"/>
      <c r="GT109" s="37"/>
      <c r="GU109" s="37"/>
      <c r="GV109" s="37"/>
      <c r="GW109" s="37"/>
      <c r="GX109" s="37"/>
      <c r="GY109" s="37"/>
      <c r="GZ109" s="37"/>
      <c r="HA109" s="37"/>
      <c r="HB109" s="37"/>
      <c r="HC109" s="37"/>
      <c r="HD109" s="37"/>
      <c r="HE109" s="37"/>
      <c r="HF109" s="37"/>
      <c r="HG109" s="37"/>
      <c r="HH109" s="37"/>
      <c r="HI109" s="37"/>
      <c r="HJ109" s="37"/>
      <c r="HK109" s="37"/>
      <c r="HL109" s="37"/>
      <c r="HM109" s="37"/>
      <c r="HN109" s="37"/>
      <c r="HO109" s="37"/>
      <c r="HP109" s="37"/>
      <c r="HQ109" s="37"/>
      <c r="HR109" s="37"/>
      <c r="HS109" s="37"/>
      <c r="HT109" s="37"/>
      <c r="HU109" s="37"/>
      <c r="HV109" s="37"/>
      <c r="HW109" s="37"/>
      <c r="HX109" s="37"/>
      <c r="HY109" s="37"/>
      <c r="HZ109" s="37"/>
      <c r="IA109" s="37"/>
      <c r="IB109" s="37"/>
      <c r="IC109" s="37"/>
    </row>
    <row r="110" spans="1:237" ht="14.4" customHeight="1" thickBot="1">
      <c r="A110" s="312"/>
      <c r="B110" s="400"/>
      <c r="C110" s="396" t="s">
        <v>136</v>
      </c>
      <c r="D110" s="392" t="s">
        <v>83</v>
      </c>
      <c r="E110" s="648">
        <f>SUM('Dades alimentació i begudes'!E53)</f>
        <v>0</v>
      </c>
      <c r="H110" s="312"/>
      <c r="I110" s="312"/>
      <c r="J110" s="312"/>
      <c r="K110" s="312"/>
      <c r="L110" s="312"/>
      <c r="M110" s="312"/>
      <c r="N110" s="312"/>
      <c r="O110" s="312"/>
      <c r="P110" s="312"/>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c r="FZ110" s="37"/>
      <c r="GA110" s="37"/>
      <c r="GB110" s="37"/>
      <c r="GC110" s="37"/>
      <c r="GD110" s="37"/>
      <c r="GE110" s="37"/>
      <c r="GF110" s="37"/>
      <c r="GG110" s="37"/>
      <c r="GH110" s="37"/>
      <c r="GI110" s="37"/>
      <c r="GJ110" s="37"/>
      <c r="GK110" s="37"/>
      <c r="GL110" s="37"/>
      <c r="GM110" s="37"/>
      <c r="GN110" s="37"/>
      <c r="GO110" s="37"/>
      <c r="GP110" s="37"/>
      <c r="GQ110" s="37"/>
      <c r="GR110" s="37"/>
      <c r="GS110" s="37"/>
      <c r="GT110" s="37"/>
      <c r="GU110" s="37"/>
      <c r="GV110" s="37"/>
      <c r="GW110" s="37"/>
      <c r="GX110" s="37"/>
      <c r="GY110" s="37"/>
      <c r="GZ110" s="37"/>
      <c r="HA110" s="37"/>
      <c r="HB110" s="37"/>
      <c r="HC110" s="37"/>
      <c r="HD110" s="37"/>
      <c r="HE110" s="37"/>
      <c r="HF110" s="37"/>
      <c r="HG110" s="37"/>
      <c r="HH110" s="37"/>
      <c r="HI110" s="37"/>
      <c r="HJ110" s="37"/>
      <c r="HK110" s="37"/>
      <c r="HL110" s="37"/>
      <c r="HM110" s="37"/>
      <c r="HN110" s="37"/>
      <c r="HO110" s="37"/>
      <c r="HP110" s="37"/>
      <c r="HQ110" s="37"/>
      <c r="HR110" s="37"/>
      <c r="HS110" s="37"/>
      <c r="HT110" s="37"/>
      <c r="HU110" s="37"/>
      <c r="HV110" s="37"/>
      <c r="HW110" s="37"/>
      <c r="HX110" s="37"/>
      <c r="HY110" s="37"/>
      <c r="HZ110" s="37"/>
      <c r="IA110" s="37"/>
      <c r="IB110" s="37"/>
      <c r="IC110" s="37"/>
    </row>
    <row r="111" spans="1:237" ht="14.4" customHeight="1" thickBot="1">
      <c r="A111" s="312"/>
      <c r="B111" s="399"/>
      <c r="C111" s="396" t="s">
        <v>137</v>
      </c>
      <c r="D111" s="392" t="s">
        <v>83</v>
      </c>
      <c r="E111" s="648">
        <f>SUM('Dades alimentació i begudes'!E54)</f>
        <v>0</v>
      </c>
      <c r="H111" s="312"/>
      <c r="I111" s="312"/>
      <c r="J111" s="312"/>
      <c r="K111" s="312"/>
      <c r="L111" s="312"/>
      <c r="M111" s="312"/>
      <c r="N111" s="312"/>
      <c r="O111" s="312"/>
      <c r="P111" s="312"/>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c r="FZ111" s="37"/>
      <c r="GA111" s="37"/>
      <c r="GB111" s="37"/>
      <c r="GC111" s="37"/>
      <c r="GD111" s="37"/>
      <c r="GE111" s="37"/>
      <c r="GF111" s="37"/>
      <c r="GG111" s="37"/>
      <c r="GH111" s="37"/>
      <c r="GI111" s="37"/>
      <c r="GJ111" s="37"/>
      <c r="GK111" s="37"/>
      <c r="GL111" s="37"/>
      <c r="GM111" s="37"/>
      <c r="GN111" s="37"/>
      <c r="GO111" s="37"/>
      <c r="GP111" s="37"/>
      <c r="GQ111" s="37"/>
      <c r="GR111" s="37"/>
      <c r="GS111" s="37"/>
      <c r="GT111" s="37"/>
      <c r="GU111" s="37"/>
      <c r="GV111" s="37"/>
      <c r="GW111" s="37"/>
      <c r="GX111" s="37"/>
      <c r="GY111" s="37"/>
      <c r="GZ111" s="37"/>
      <c r="HA111" s="37"/>
      <c r="HB111" s="37"/>
      <c r="HC111" s="37"/>
      <c r="HD111" s="37"/>
      <c r="HE111" s="37"/>
      <c r="HF111" s="37"/>
      <c r="HG111" s="37"/>
      <c r="HH111" s="37"/>
      <c r="HI111" s="37"/>
      <c r="HJ111" s="37"/>
      <c r="HK111" s="37"/>
      <c r="HL111" s="37"/>
      <c r="HM111" s="37"/>
      <c r="HN111" s="37"/>
      <c r="HO111" s="37"/>
      <c r="HP111" s="37"/>
      <c r="HQ111" s="37"/>
      <c r="HR111" s="37"/>
      <c r="HS111" s="37"/>
      <c r="HT111" s="37"/>
      <c r="HU111" s="37"/>
      <c r="HV111" s="37"/>
      <c r="HW111" s="37"/>
      <c r="HX111" s="37"/>
      <c r="HY111" s="37"/>
      <c r="HZ111" s="37"/>
      <c r="IA111" s="37"/>
      <c r="IB111" s="37"/>
      <c r="IC111" s="37"/>
    </row>
    <row r="112" spans="1:237" ht="14.4" customHeight="1" thickBot="1">
      <c r="A112" s="312"/>
      <c r="B112" s="399"/>
      <c r="C112" s="396" t="s">
        <v>138</v>
      </c>
      <c r="D112" s="392" t="s">
        <v>83</v>
      </c>
      <c r="E112" s="648">
        <f>SUM('Dades alimentació i begudes'!E55)</f>
        <v>0</v>
      </c>
      <c r="H112" s="312"/>
      <c r="I112" s="312"/>
      <c r="J112" s="312"/>
      <c r="K112" s="312"/>
      <c r="L112" s="312"/>
      <c r="M112" s="312"/>
      <c r="N112" s="312"/>
      <c r="O112" s="312"/>
      <c r="P112" s="312"/>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c r="FG112" s="37"/>
      <c r="FH112" s="37"/>
      <c r="FI112" s="37"/>
      <c r="FJ112" s="37"/>
      <c r="FK112" s="37"/>
      <c r="FL112" s="37"/>
      <c r="FM112" s="37"/>
      <c r="FN112" s="37"/>
      <c r="FO112" s="37"/>
      <c r="FP112" s="37"/>
      <c r="FQ112" s="37"/>
      <c r="FR112" s="37"/>
      <c r="FS112" s="37"/>
      <c r="FT112" s="37"/>
      <c r="FU112" s="37"/>
      <c r="FV112" s="37"/>
      <c r="FW112" s="37"/>
      <c r="FX112" s="37"/>
      <c r="FY112" s="37"/>
      <c r="FZ112" s="37"/>
      <c r="GA112" s="37"/>
      <c r="GB112" s="37"/>
      <c r="GC112" s="37"/>
      <c r="GD112" s="37"/>
      <c r="GE112" s="37"/>
      <c r="GF112" s="37"/>
      <c r="GG112" s="37"/>
      <c r="GH112" s="37"/>
      <c r="GI112" s="37"/>
      <c r="GJ112" s="37"/>
      <c r="GK112" s="37"/>
      <c r="GL112" s="37"/>
      <c r="GM112" s="37"/>
      <c r="GN112" s="37"/>
      <c r="GO112" s="37"/>
      <c r="GP112" s="37"/>
      <c r="GQ112" s="37"/>
      <c r="GR112" s="37"/>
      <c r="GS112" s="37"/>
      <c r="GT112" s="37"/>
      <c r="GU112" s="37"/>
      <c r="GV112" s="37"/>
      <c r="GW112" s="37"/>
      <c r="GX112" s="37"/>
      <c r="GY112" s="37"/>
      <c r="GZ112" s="37"/>
      <c r="HA112" s="37"/>
      <c r="HB112" s="37"/>
      <c r="HC112" s="37"/>
      <c r="HD112" s="37"/>
      <c r="HE112" s="37"/>
      <c r="HF112" s="37"/>
      <c r="HG112" s="37"/>
      <c r="HH112" s="37"/>
      <c r="HI112" s="37"/>
      <c r="HJ112" s="37"/>
      <c r="HK112" s="37"/>
      <c r="HL112" s="37"/>
      <c r="HM112" s="37"/>
      <c r="HN112" s="37"/>
      <c r="HO112" s="37"/>
      <c r="HP112" s="37"/>
      <c r="HQ112" s="37"/>
      <c r="HR112" s="37"/>
      <c r="HS112" s="37"/>
      <c r="HT112" s="37"/>
      <c r="HU112" s="37"/>
      <c r="HV112" s="37"/>
      <c r="HW112" s="37"/>
      <c r="HX112" s="37"/>
      <c r="HY112" s="37"/>
      <c r="HZ112" s="37"/>
      <c r="IA112" s="37"/>
      <c r="IB112" s="37"/>
      <c r="IC112" s="37"/>
    </row>
    <row r="113" spans="1:237" ht="15" customHeight="1" thickBot="1">
      <c r="A113" s="312"/>
      <c r="B113" s="401"/>
      <c r="C113" s="397" t="s">
        <v>139</v>
      </c>
      <c r="D113" s="392" t="s">
        <v>83</v>
      </c>
      <c r="E113" s="657">
        <f>SUM('Dades alimentació i begudes'!E56)</f>
        <v>0</v>
      </c>
      <c r="H113" s="312"/>
      <c r="I113" s="312"/>
      <c r="J113" s="312"/>
      <c r="K113" s="312"/>
      <c r="L113" s="312"/>
      <c r="M113" s="312"/>
      <c r="N113" s="312"/>
      <c r="O113" s="312"/>
      <c r="P113" s="312"/>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c r="FZ113" s="37"/>
      <c r="GA113" s="37"/>
      <c r="GB113" s="37"/>
      <c r="GC113" s="37"/>
      <c r="GD113" s="37"/>
      <c r="GE113" s="37"/>
      <c r="GF113" s="37"/>
      <c r="GG113" s="37"/>
      <c r="GH113" s="37"/>
      <c r="GI113" s="37"/>
      <c r="GJ113" s="37"/>
      <c r="GK113" s="37"/>
      <c r="GL113" s="37"/>
      <c r="GM113" s="37"/>
      <c r="GN113" s="37"/>
      <c r="GO113" s="37"/>
      <c r="GP113" s="37"/>
      <c r="GQ113" s="37"/>
      <c r="GR113" s="37"/>
      <c r="GS113" s="37"/>
      <c r="GT113" s="37"/>
      <c r="GU113" s="37"/>
      <c r="GV113" s="37"/>
      <c r="GW113" s="37"/>
      <c r="GX113" s="37"/>
      <c r="GY113" s="37"/>
      <c r="GZ113" s="37"/>
      <c r="HA113" s="37"/>
      <c r="HB113" s="37"/>
      <c r="HC113" s="37"/>
      <c r="HD113" s="37"/>
      <c r="HE113" s="37"/>
      <c r="HF113" s="37"/>
      <c r="HG113" s="37"/>
      <c r="HH113" s="37"/>
      <c r="HI113" s="37"/>
      <c r="HJ113" s="37"/>
      <c r="HK113" s="37"/>
      <c r="HL113" s="37"/>
      <c r="HM113" s="37"/>
      <c r="HN113" s="37"/>
      <c r="HO113" s="37"/>
      <c r="HP113" s="37"/>
      <c r="HQ113" s="37"/>
      <c r="HR113" s="37"/>
      <c r="HS113" s="37"/>
      <c r="HT113" s="37"/>
      <c r="HU113" s="37"/>
      <c r="HV113" s="37"/>
      <c r="HW113" s="37"/>
      <c r="HX113" s="37"/>
      <c r="HY113" s="37"/>
      <c r="HZ113" s="37"/>
      <c r="IA113" s="37"/>
      <c r="IB113" s="37"/>
      <c r="IC113" s="37"/>
    </row>
    <row r="114" spans="1:237">
      <c r="A114" s="312"/>
      <c r="B114" s="312"/>
      <c r="C114" s="312"/>
      <c r="D114" s="312"/>
      <c r="E114" s="312"/>
      <c r="H114" s="312"/>
      <c r="I114" s="312"/>
      <c r="J114" s="312"/>
      <c r="K114" s="312"/>
      <c r="L114" s="312"/>
      <c r="M114" s="312"/>
      <c r="N114" s="312"/>
      <c r="O114" s="312"/>
      <c r="P114" s="312"/>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7"/>
      <c r="FV114" s="37"/>
      <c r="FW114" s="37"/>
      <c r="FX114" s="37"/>
      <c r="FY114" s="37"/>
      <c r="FZ114" s="37"/>
      <c r="GA114" s="37"/>
      <c r="GB114" s="37"/>
      <c r="GC114" s="37"/>
      <c r="GD114" s="37"/>
      <c r="GE114" s="37"/>
      <c r="GF114" s="37"/>
      <c r="GG114" s="37"/>
      <c r="GH114" s="37"/>
      <c r="GI114" s="37"/>
      <c r="GJ114" s="37"/>
      <c r="GK114" s="37"/>
      <c r="GL114" s="37"/>
      <c r="GM114" s="37"/>
      <c r="GN114" s="37"/>
      <c r="GO114" s="37"/>
      <c r="GP114" s="37"/>
      <c r="GQ114" s="37"/>
      <c r="GR114" s="37"/>
      <c r="GS114" s="37"/>
      <c r="GT114" s="37"/>
      <c r="GU114" s="37"/>
      <c r="GV114" s="37"/>
      <c r="GW114" s="37"/>
      <c r="GX114" s="37"/>
      <c r="GY114" s="37"/>
      <c r="GZ114" s="37"/>
      <c r="HA114" s="37"/>
      <c r="HB114" s="37"/>
      <c r="HC114" s="37"/>
      <c r="HD114" s="37"/>
      <c r="HE114" s="37"/>
      <c r="HF114" s="37"/>
      <c r="HG114" s="37"/>
      <c r="HH114" s="37"/>
      <c r="HI114" s="37"/>
      <c r="HJ114" s="37"/>
      <c r="HK114" s="37"/>
      <c r="HL114" s="37"/>
      <c r="HM114" s="37"/>
      <c r="HN114" s="37"/>
      <c r="HO114" s="37"/>
      <c r="HP114" s="37"/>
      <c r="HQ114" s="37"/>
      <c r="HR114" s="37"/>
      <c r="HS114" s="37"/>
      <c r="HT114" s="37"/>
      <c r="HU114" s="37"/>
      <c r="HV114" s="37"/>
      <c r="HW114" s="37"/>
      <c r="HX114" s="37"/>
      <c r="HY114" s="37"/>
      <c r="HZ114" s="37"/>
      <c r="IA114" s="37"/>
      <c r="IB114" s="37"/>
      <c r="IC114" s="37"/>
    </row>
    <row r="115" spans="1:237" ht="42.75" customHeight="1">
      <c r="A115" s="540">
        <v>2</v>
      </c>
      <c r="B115" s="541" t="s">
        <v>140</v>
      </c>
      <c r="C115" s="542"/>
      <c r="D115" s="542"/>
      <c r="E115" s="542"/>
      <c r="H115" s="312"/>
      <c r="I115" s="312"/>
      <c r="J115" s="312"/>
      <c r="K115" s="312"/>
      <c r="L115" s="312"/>
      <c r="M115" s="312"/>
      <c r="N115" s="312"/>
      <c r="O115" s="312"/>
      <c r="P115" s="312"/>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c r="FZ115" s="37"/>
      <c r="GA115" s="37"/>
      <c r="GB115" s="37"/>
      <c r="GC115" s="37"/>
      <c r="GD115" s="37"/>
      <c r="GE115" s="37"/>
      <c r="GF115" s="37"/>
      <c r="GG115" s="37"/>
      <c r="GH115" s="37"/>
      <c r="GI115" s="37"/>
      <c r="GJ115" s="37"/>
      <c r="GK115" s="37"/>
      <c r="GL115" s="37"/>
      <c r="GM115" s="37"/>
      <c r="GN115" s="37"/>
      <c r="GO115" s="37"/>
      <c r="GP115" s="37"/>
      <c r="GQ115" s="37"/>
      <c r="GR115" s="37"/>
      <c r="GS115" s="37"/>
      <c r="GT115" s="37"/>
      <c r="GU115" s="37"/>
      <c r="GV115" s="37"/>
      <c r="GW115" s="37"/>
      <c r="GX115" s="37"/>
      <c r="GY115" s="37"/>
      <c r="GZ115" s="37"/>
      <c r="HA115" s="37"/>
      <c r="HB115" s="37"/>
      <c r="HC115" s="37"/>
      <c r="HD115" s="37"/>
      <c r="HE115" s="37"/>
      <c r="HF115" s="37"/>
      <c r="HG115" s="37"/>
      <c r="HH115" s="37"/>
      <c r="HI115" s="37"/>
      <c r="HJ115" s="37"/>
      <c r="HK115" s="37"/>
      <c r="HL115" s="37"/>
      <c r="HM115" s="37"/>
      <c r="HN115" s="37"/>
      <c r="HO115" s="37"/>
      <c r="HP115" s="37"/>
      <c r="HQ115" s="37"/>
      <c r="HR115" s="37"/>
      <c r="HS115" s="37"/>
      <c r="HT115" s="37"/>
      <c r="HU115" s="37"/>
      <c r="HV115" s="37"/>
      <c r="HW115" s="37"/>
      <c r="HX115" s="37"/>
      <c r="HY115" s="37"/>
      <c r="HZ115" s="37"/>
      <c r="IA115" s="37"/>
      <c r="IB115" s="37"/>
      <c r="IC115" s="37"/>
    </row>
    <row r="116" spans="1:237" ht="21">
      <c r="A116" s="494" t="s">
        <v>141</v>
      </c>
      <c r="B116" s="495" t="s">
        <v>142</v>
      </c>
      <c r="C116" s="494"/>
      <c r="D116" s="494"/>
      <c r="E116" s="494"/>
      <c r="H116" s="312"/>
      <c r="I116" s="312"/>
      <c r="J116" s="312"/>
      <c r="K116" s="312"/>
      <c r="L116" s="312"/>
      <c r="M116" s="312"/>
      <c r="N116" s="312"/>
      <c r="O116" s="312"/>
      <c r="P116" s="312"/>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c r="FH116" s="37"/>
      <c r="FI116" s="37"/>
      <c r="FJ116" s="37"/>
      <c r="FK116" s="37"/>
      <c r="FL116" s="37"/>
      <c r="FM116" s="37"/>
      <c r="FN116" s="37"/>
      <c r="FO116" s="37"/>
      <c r="FP116" s="37"/>
      <c r="FQ116" s="37"/>
      <c r="FR116" s="37"/>
      <c r="FS116" s="37"/>
      <c r="FT116" s="37"/>
      <c r="FU116" s="37"/>
      <c r="FV116" s="37"/>
      <c r="FW116" s="37"/>
      <c r="FX116" s="37"/>
      <c r="FY116" s="37"/>
      <c r="FZ116" s="37"/>
      <c r="GA116" s="37"/>
      <c r="GB116" s="37"/>
      <c r="GC116" s="37"/>
      <c r="GD116" s="37"/>
      <c r="GE116" s="37"/>
      <c r="GF116" s="37"/>
      <c r="GG116" s="37"/>
      <c r="GH116" s="37"/>
      <c r="GI116" s="37"/>
      <c r="GJ116" s="37"/>
      <c r="GK116" s="37"/>
      <c r="GL116" s="37"/>
      <c r="GM116" s="37"/>
      <c r="GN116" s="37"/>
      <c r="GO116" s="37"/>
      <c r="GP116" s="37"/>
      <c r="GQ116" s="37"/>
      <c r="GR116" s="37"/>
      <c r="GS116" s="37"/>
      <c r="GT116" s="37"/>
      <c r="GU116" s="37"/>
      <c r="GV116" s="37"/>
      <c r="GW116" s="37"/>
      <c r="GX116" s="37"/>
      <c r="GY116" s="37"/>
      <c r="GZ116" s="37"/>
      <c r="HA116" s="37"/>
      <c r="HB116" s="37"/>
      <c r="HC116" s="37"/>
      <c r="HD116" s="37"/>
      <c r="HE116" s="37"/>
      <c r="HF116" s="37"/>
      <c r="HG116" s="37"/>
      <c r="HH116" s="37"/>
      <c r="HI116" s="37"/>
      <c r="HJ116" s="37"/>
      <c r="HK116" s="37"/>
      <c r="HL116" s="37"/>
      <c r="HM116" s="37"/>
      <c r="HN116" s="37"/>
      <c r="HO116" s="37"/>
      <c r="HP116" s="37"/>
      <c r="HQ116" s="37"/>
      <c r="HR116" s="37"/>
      <c r="HS116" s="37"/>
      <c r="HT116" s="37"/>
      <c r="HU116" s="37"/>
      <c r="HV116" s="37"/>
      <c r="HW116" s="37"/>
      <c r="HX116" s="37"/>
      <c r="HY116" s="37"/>
      <c r="HZ116" s="37"/>
      <c r="IA116" s="37"/>
      <c r="IB116" s="37"/>
      <c r="IC116" s="37"/>
    </row>
    <row r="117" spans="1:237" ht="21" hidden="1">
      <c r="A117" s="499"/>
      <c r="B117" s="500"/>
      <c r="C117" s="499"/>
      <c r="D117" s="499"/>
      <c r="E117" s="499"/>
      <c r="H117" s="312"/>
      <c r="I117" s="312"/>
      <c r="J117" s="312"/>
      <c r="K117" s="312"/>
      <c r="L117" s="312"/>
      <c r="M117" s="312"/>
      <c r="N117" s="312"/>
      <c r="O117" s="312"/>
      <c r="P117" s="312"/>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c r="FZ117" s="37"/>
      <c r="GA117" s="37"/>
      <c r="GB117" s="37"/>
      <c r="GC117" s="37"/>
      <c r="GD117" s="37"/>
      <c r="GE117" s="37"/>
      <c r="GF117" s="37"/>
      <c r="GG117" s="37"/>
      <c r="GH117" s="37"/>
      <c r="GI117" s="37"/>
      <c r="GJ117" s="37"/>
      <c r="GK117" s="37"/>
      <c r="GL117" s="37"/>
      <c r="GM117" s="37"/>
      <c r="GN117" s="37"/>
      <c r="GO117" s="37"/>
      <c r="GP117" s="37"/>
      <c r="GQ117" s="37"/>
      <c r="GR117" s="37"/>
      <c r="GS117" s="37"/>
      <c r="GT117" s="37"/>
      <c r="GU117" s="37"/>
      <c r="GV117" s="37"/>
      <c r="GW117" s="37"/>
      <c r="GX117" s="37"/>
      <c r="GY117" s="37"/>
      <c r="GZ117" s="37"/>
      <c r="HA117" s="37"/>
      <c r="HB117" s="37"/>
      <c r="HC117" s="37"/>
      <c r="HD117" s="37"/>
      <c r="HE117" s="37"/>
      <c r="HF117" s="37"/>
      <c r="HG117" s="37"/>
      <c r="HH117" s="37"/>
      <c r="HI117" s="37"/>
      <c r="HJ117" s="37"/>
      <c r="HK117" s="37"/>
      <c r="HL117" s="37"/>
      <c r="HM117" s="37"/>
      <c r="HN117" s="37"/>
      <c r="HO117" s="37"/>
      <c r="HP117" s="37"/>
      <c r="HQ117" s="37"/>
      <c r="HR117" s="37"/>
      <c r="HS117" s="37"/>
      <c r="HT117" s="37"/>
      <c r="HU117" s="37"/>
      <c r="HV117" s="37"/>
      <c r="HW117" s="37"/>
      <c r="HX117" s="37"/>
      <c r="HY117" s="37"/>
      <c r="HZ117" s="37"/>
      <c r="IA117" s="37"/>
      <c r="IB117" s="37"/>
      <c r="IC117" s="37"/>
    </row>
    <row r="118" spans="1:237" ht="55.8" customHeight="1" thickBot="1">
      <c r="A118" s="501" t="s">
        <v>6</v>
      </c>
      <c r="B118" s="719" t="s">
        <v>187</v>
      </c>
      <c r="C118" s="719"/>
      <c r="D118" s="719"/>
      <c r="E118" s="719"/>
      <c r="H118" s="312"/>
      <c r="I118" s="312"/>
      <c r="J118" s="312"/>
      <c r="K118" s="312"/>
      <c r="L118" s="312"/>
      <c r="M118" s="312"/>
      <c r="N118" s="312"/>
      <c r="O118" s="312"/>
      <c r="P118" s="312"/>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37"/>
      <c r="FI118" s="37"/>
      <c r="FJ118" s="37"/>
      <c r="FK118" s="37"/>
      <c r="FL118" s="37"/>
      <c r="FM118" s="37"/>
      <c r="FN118" s="37"/>
      <c r="FO118" s="37"/>
      <c r="FP118" s="37"/>
      <c r="FQ118" s="37"/>
      <c r="FR118" s="37"/>
      <c r="FS118" s="37"/>
      <c r="FT118" s="37"/>
      <c r="FU118" s="37"/>
      <c r="FV118" s="37"/>
      <c r="FW118" s="37"/>
      <c r="FX118" s="37"/>
      <c r="FY118" s="37"/>
      <c r="FZ118" s="37"/>
      <c r="GA118" s="37"/>
      <c r="GB118" s="37"/>
      <c r="GC118" s="37"/>
      <c r="GD118" s="37"/>
      <c r="GE118" s="37"/>
      <c r="GF118" s="37"/>
      <c r="GG118" s="37"/>
      <c r="GH118" s="37"/>
      <c r="GI118" s="37"/>
      <c r="GJ118" s="37"/>
      <c r="GK118" s="37"/>
      <c r="GL118" s="37"/>
      <c r="GM118" s="37"/>
      <c r="GN118" s="37"/>
      <c r="GO118" s="37"/>
      <c r="GP118" s="37"/>
      <c r="GQ118" s="37"/>
      <c r="GR118" s="37"/>
      <c r="GS118" s="37"/>
      <c r="GT118" s="37"/>
      <c r="GU118" s="37"/>
      <c r="GV118" s="37"/>
      <c r="GW118" s="37"/>
      <c r="GX118" s="37"/>
      <c r="GY118" s="37"/>
      <c r="GZ118" s="37"/>
      <c r="HA118" s="37"/>
      <c r="HB118" s="37"/>
      <c r="HC118" s="37"/>
      <c r="HD118" s="37"/>
      <c r="HE118" s="37"/>
      <c r="HF118" s="37"/>
      <c r="HG118" s="37"/>
      <c r="HH118" s="37"/>
      <c r="HI118" s="37"/>
      <c r="HJ118" s="37"/>
      <c r="HK118" s="37"/>
      <c r="HL118" s="37"/>
      <c r="HM118" s="37"/>
      <c r="HN118" s="37"/>
      <c r="HO118" s="37"/>
      <c r="HP118" s="37"/>
      <c r="HQ118" s="37"/>
      <c r="HR118" s="37"/>
      <c r="HS118" s="37"/>
      <c r="HT118" s="37"/>
      <c r="HU118" s="37"/>
      <c r="HV118" s="37"/>
      <c r="HW118" s="37"/>
      <c r="HX118" s="37"/>
      <c r="HY118" s="37"/>
      <c r="HZ118" s="37"/>
      <c r="IA118" s="37"/>
      <c r="IB118" s="37"/>
      <c r="IC118" s="37"/>
    </row>
    <row r="119" spans="1:237" ht="18.600000000000001" thickBot="1">
      <c r="A119" s="312" t="s">
        <v>143</v>
      </c>
      <c r="B119" s="366" t="s">
        <v>144</v>
      </c>
      <c r="C119" s="367" t="s">
        <v>145</v>
      </c>
      <c r="D119" s="367" t="s">
        <v>31</v>
      </c>
      <c r="E119" s="368" t="s">
        <v>77</v>
      </c>
      <c r="H119" s="312"/>
      <c r="I119" s="312"/>
      <c r="J119" s="312"/>
      <c r="K119" s="312"/>
      <c r="L119" s="312"/>
      <c r="M119" s="312"/>
      <c r="N119" s="312"/>
      <c r="O119" s="312"/>
      <c r="P119" s="312"/>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c r="FZ119" s="37"/>
      <c r="GA119" s="37"/>
      <c r="GB119" s="37"/>
      <c r="GC119" s="37"/>
      <c r="GD119" s="37"/>
      <c r="GE119" s="37"/>
      <c r="GF119" s="37"/>
      <c r="GG119" s="37"/>
      <c r="GH119" s="37"/>
      <c r="GI119" s="37"/>
      <c r="GJ119" s="37"/>
      <c r="GK119" s="37"/>
      <c r="GL119" s="37"/>
      <c r="GM119" s="37"/>
      <c r="GN119" s="37"/>
      <c r="GO119" s="37"/>
      <c r="GP119" s="37"/>
      <c r="GQ119" s="37"/>
      <c r="GR119" s="37"/>
      <c r="GS119" s="37"/>
      <c r="GT119" s="37"/>
      <c r="GU119" s="37"/>
      <c r="GV119" s="37"/>
      <c r="GW119" s="37"/>
      <c r="GX119" s="37"/>
      <c r="GY119" s="37"/>
      <c r="GZ119" s="37"/>
      <c r="HA119" s="37"/>
      <c r="HB119" s="37"/>
      <c r="HC119" s="37"/>
      <c r="HD119" s="37"/>
      <c r="HE119" s="37"/>
      <c r="HF119" s="37"/>
      <c r="HG119" s="37"/>
      <c r="HH119" s="37"/>
      <c r="HI119" s="37"/>
      <c r="HJ119" s="37"/>
      <c r="HK119" s="37"/>
      <c r="HL119" s="37"/>
      <c r="HM119" s="37"/>
      <c r="HN119" s="37"/>
      <c r="HO119" s="37"/>
      <c r="HP119" s="37"/>
      <c r="HQ119" s="37"/>
      <c r="HR119" s="37"/>
      <c r="HS119" s="37"/>
      <c r="HT119" s="37"/>
      <c r="HU119" s="37"/>
      <c r="HV119" s="37"/>
      <c r="HW119" s="37"/>
      <c r="HX119" s="37"/>
      <c r="HY119" s="37"/>
      <c r="HZ119" s="37"/>
      <c r="IA119" s="37"/>
      <c r="IB119" s="37"/>
      <c r="IC119" s="37"/>
    </row>
    <row r="120" spans="1:237" ht="14.4" customHeight="1" thickBot="1">
      <c r="A120" s="312"/>
      <c r="B120" s="402" t="s">
        <v>146</v>
      </c>
      <c r="C120" s="658" t="s">
        <v>477</v>
      </c>
      <c r="D120" s="659" t="s">
        <v>122</v>
      </c>
      <c r="E120" s="660">
        <f>SUM(E121:E123)</f>
        <v>0</v>
      </c>
      <c r="H120" s="312"/>
      <c r="I120" s="312"/>
      <c r="J120" s="312"/>
      <c r="K120" s="312"/>
      <c r="L120" s="312"/>
      <c r="M120" s="312"/>
      <c r="N120" s="312"/>
      <c r="O120" s="312"/>
      <c r="P120" s="312"/>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c r="FH120" s="37"/>
      <c r="FI120" s="37"/>
      <c r="FJ120" s="37"/>
      <c r="FK120" s="37"/>
      <c r="FL120" s="37"/>
      <c r="FM120" s="37"/>
      <c r="FN120" s="37"/>
      <c r="FO120" s="37"/>
      <c r="FP120" s="37"/>
      <c r="FQ120" s="37"/>
      <c r="FR120" s="37"/>
      <c r="FS120" s="37"/>
      <c r="FT120" s="37"/>
      <c r="FU120" s="37"/>
      <c r="FV120" s="37"/>
      <c r="FW120" s="37"/>
      <c r="FX120" s="37"/>
      <c r="FY120" s="37"/>
      <c r="FZ120" s="37"/>
      <c r="GA120" s="37"/>
      <c r="GB120" s="37"/>
      <c r="GC120" s="37"/>
      <c r="GD120" s="37"/>
      <c r="GE120" s="37"/>
      <c r="GF120" s="37"/>
      <c r="GG120" s="37"/>
      <c r="GH120" s="37"/>
      <c r="GI120" s="37"/>
      <c r="GJ120" s="37"/>
      <c r="GK120" s="37"/>
      <c r="GL120" s="37"/>
      <c r="GM120" s="37"/>
      <c r="GN120" s="37"/>
      <c r="GO120" s="37"/>
      <c r="GP120" s="37"/>
      <c r="GQ120" s="37"/>
      <c r="GR120" s="37"/>
      <c r="GS120" s="37"/>
      <c r="GT120" s="37"/>
      <c r="GU120" s="37"/>
      <c r="GV120" s="37"/>
      <c r="GW120" s="37"/>
      <c r="GX120" s="37"/>
      <c r="GY120" s="37"/>
      <c r="GZ120" s="37"/>
      <c r="HA120" s="37"/>
      <c r="HB120" s="37"/>
      <c r="HC120" s="37"/>
      <c r="HD120" s="37"/>
      <c r="HE120" s="37"/>
      <c r="HF120" s="37"/>
      <c r="HG120" s="37"/>
      <c r="HH120" s="37"/>
      <c r="HI120" s="37"/>
      <c r="HJ120" s="37"/>
      <c r="HK120" s="37"/>
      <c r="HL120" s="37"/>
      <c r="HM120" s="37"/>
      <c r="HN120" s="37"/>
      <c r="HO120" s="37"/>
      <c r="HP120" s="37"/>
      <c r="HQ120" s="37"/>
      <c r="HR120" s="37"/>
      <c r="HS120" s="37"/>
      <c r="HT120" s="37"/>
      <c r="HU120" s="37"/>
      <c r="HV120" s="37"/>
      <c r="HW120" s="37"/>
      <c r="HX120" s="37"/>
      <c r="HY120" s="37"/>
      <c r="HZ120" s="37"/>
      <c r="IA120" s="37"/>
      <c r="IB120" s="37"/>
      <c r="IC120" s="37"/>
    </row>
    <row r="121" spans="1:237" ht="14.4" customHeight="1" thickBot="1">
      <c r="A121" s="312"/>
      <c r="B121" s="406"/>
      <c r="C121" s="396" t="s">
        <v>189</v>
      </c>
      <c r="D121" s="394" t="s">
        <v>122</v>
      </c>
      <c r="E121" s="652">
        <f>SUM('Espai esdeveniment'!E51,'Dades alimentació i begudes'!E62,'Altres empreses proveïdores'!E40,'Dades Allotjament'!E30,'Dades transport'!E55,'Dades organització'!E69)</f>
        <v>0</v>
      </c>
      <c r="H121" s="312"/>
      <c r="I121" s="312"/>
      <c r="J121" s="312"/>
      <c r="K121" s="312"/>
      <c r="L121" s="312"/>
      <c r="M121" s="312"/>
      <c r="N121" s="312"/>
      <c r="O121" s="312"/>
      <c r="P121" s="312"/>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c r="FZ121" s="37"/>
      <c r="GA121" s="37"/>
      <c r="GB121" s="37"/>
      <c r="GC121" s="37"/>
      <c r="GD121" s="37"/>
      <c r="GE121" s="37"/>
      <c r="GF121" s="37"/>
      <c r="GG121" s="37"/>
      <c r="GH121" s="37"/>
      <c r="GI121" s="37"/>
      <c r="GJ121" s="37"/>
      <c r="GK121" s="37"/>
      <c r="GL121" s="37"/>
      <c r="GM121" s="37"/>
      <c r="GN121" s="37"/>
      <c r="GO121" s="37"/>
      <c r="GP121" s="37"/>
      <c r="GQ121" s="37"/>
      <c r="GR121" s="37"/>
      <c r="GS121" s="37"/>
      <c r="GT121" s="37"/>
      <c r="GU121" s="37"/>
      <c r="GV121" s="37"/>
      <c r="GW121" s="37"/>
      <c r="GX121" s="37"/>
      <c r="GY121" s="37"/>
      <c r="GZ121" s="37"/>
      <c r="HA121" s="37"/>
      <c r="HB121" s="37"/>
      <c r="HC121" s="37"/>
      <c r="HD121" s="37"/>
      <c r="HE121" s="37"/>
      <c r="HF121" s="37"/>
      <c r="HG121" s="37"/>
      <c r="HH121" s="37"/>
      <c r="HI121" s="37"/>
      <c r="HJ121" s="37"/>
      <c r="HK121" s="37"/>
      <c r="HL121" s="37"/>
      <c r="HM121" s="37"/>
      <c r="HN121" s="37"/>
      <c r="HO121" s="37"/>
      <c r="HP121" s="37"/>
      <c r="HQ121" s="37"/>
      <c r="HR121" s="37"/>
      <c r="HS121" s="37"/>
      <c r="HT121" s="37"/>
      <c r="HU121" s="37"/>
      <c r="HV121" s="37"/>
      <c r="HW121" s="37"/>
      <c r="HX121" s="37"/>
      <c r="HY121" s="37"/>
      <c r="HZ121" s="37"/>
      <c r="IA121" s="37"/>
      <c r="IB121" s="37"/>
      <c r="IC121" s="37"/>
    </row>
    <row r="122" spans="1:237" ht="14.4" customHeight="1" thickBot="1">
      <c r="A122" s="312"/>
      <c r="B122" s="407"/>
      <c r="C122" s="396" t="s">
        <v>190</v>
      </c>
      <c r="D122" s="394" t="s">
        <v>122</v>
      </c>
      <c r="E122" s="652">
        <f>SUM('Espai esdeveniment'!E52,'Dades alimentació i begudes'!E63,'Altres empreses proveïdores'!E41,'Dades Allotjament'!E31,'Dades transport'!E56,'Dades organització'!E70)</f>
        <v>0</v>
      </c>
      <c r="H122" s="312"/>
      <c r="I122" s="312"/>
      <c r="J122" s="312"/>
      <c r="K122" s="312"/>
      <c r="L122" s="312"/>
      <c r="M122" s="312"/>
      <c r="N122" s="312"/>
      <c r="O122" s="312"/>
      <c r="P122" s="312"/>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c r="FG122" s="37"/>
      <c r="FH122" s="37"/>
      <c r="FI122" s="37"/>
      <c r="FJ122" s="37"/>
      <c r="FK122" s="37"/>
      <c r="FL122" s="37"/>
      <c r="FM122" s="37"/>
      <c r="FN122" s="37"/>
      <c r="FO122" s="37"/>
      <c r="FP122" s="37"/>
      <c r="FQ122" s="37"/>
      <c r="FR122" s="37"/>
      <c r="FS122" s="37"/>
      <c r="FT122" s="37"/>
      <c r="FU122" s="37"/>
      <c r="FV122" s="37"/>
      <c r="FW122" s="37"/>
      <c r="FX122" s="37"/>
      <c r="FY122" s="37"/>
      <c r="FZ122" s="37"/>
      <c r="GA122" s="37"/>
      <c r="GB122" s="37"/>
      <c r="GC122" s="37"/>
      <c r="GD122" s="37"/>
      <c r="GE122" s="37"/>
      <c r="GF122" s="37"/>
      <c r="GG122" s="37"/>
      <c r="GH122" s="37"/>
      <c r="GI122" s="37"/>
      <c r="GJ122" s="37"/>
      <c r="GK122" s="37"/>
      <c r="GL122" s="37"/>
      <c r="GM122" s="37"/>
      <c r="GN122" s="37"/>
      <c r="GO122" s="37"/>
      <c r="GP122" s="37"/>
      <c r="GQ122" s="37"/>
      <c r="GR122" s="37"/>
      <c r="GS122" s="37"/>
      <c r="GT122" s="37"/>
      <c r="GU122" s="37"/>
      <c r="GV122" s="37"/>
      <c r="GW122" s="37"/>
      <c r="GX122" s="37"/>
      <c r="GY122" s="37"/>
      <c r="GZ122" s="37"/>
      <c r="HA122" s="37"/>
      <c r="HB122" s="37"/>
      <c r="HC122" s="37"/>
      <c r="HD122" s="37"/>
      <c r="HE122" s="37"/>
      <c r="HF122" s="37"/>
      <c r="HG122" s="37"/>
      <c r="HH122" s="37"/>
      <c r="HI122" s="37"/>
      <c r="HJ122" s="37"/>
      <c r="HK122" s="37"/>
      <c r="HL122" s="37"/>
      <c r="HM122" s="37"/>
      <c r="HN122" s="37"/>
      <c r="HO122" s="37"/>
      <c r="HP122" s="37"/>
      <c r="HQ122" s="37"/>
      <c r="HR122" s="37"/>
      <c r="HS122" s="37"/>
      <c r="HT122" s="37"/>
      <c r="HU122" s="37"/>
      <c r="HV122" s="37"/>
      <c r="HW122" s="37"/>
      <c r="HX122" s="37"/>
      <c r="HY122" s="37"/>
      <c r="HZ122" s="37"/>
      <c r="IA122" s="37"/>
      <c r="IB122" s="37"/>
      <c r="IC122" s="37"/>
    </row>
    <row r="123" spans="1:237" ht="14.4" customHeight="1" thickBot="1">
      <c r="A123" s="312"/>
      <c r="B123" s="404"/>
      <c r="C123" s="393" t="s">
        <v>478</v>
      </c>
      <c r="D123" s="394" t="s">
        <v>122</v>
      </c>
      <c r="E123" s="652">
        <f>SUM('Espai esdeveniment'!E53,'Dades alimentació i begudes'!E64,'Altres empreses proveïdores'!E42,'Dades Allotjament'!E32,'Dades transport'!E57,'Dades organització'!E71)</f>
        <v>0</v>
      </c>
      <c r="H123" s="312"/>
      <c r="I123" s="312"/>
      <c r="J123" s="312"/>
      <c r="K123" s="312"/>
      <c r="L123" s="312"/>
      <c r="M123" s="312"/>
      <c r="N123" s="312"/>
      <c r="O123" s="312"/>
      <c r="P123" s="312"/>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c r="FH123" s="37"/>
      <c r="FI123" s="37"/>
      <c r="FJ123" s="37"/>
      <c r="FK123" s="37"/>
      <c r="FL123" s="37"/>
      <c r="FM123" s="37"/>
      <c r="FN123" s="37"/>
      <c r="FO123" s="37"/>
      <c r="FP123" s="37"/>
      <c r="FQ123" s="37"/>
      <c r="FR123" s="37"/>
      <c r="FS123" s="37"/>
      <c r="FT123" s="37"/>
      <c r="FU123" s="37"/>
      <c r="FV123" s="37"/>
      <c r="FW123" s="37"/>
      <c r="FX123" s="37"/>
      <c r="FY123" s="37"/>
      <c r="FZ123" s="37"/>
      <c r="GA123" s="37"/>
      <c r="GB123" s="37"/>
      <c r="GC123" s="37"/>
      <c r="GD123" s="37"/>
      <c r="GE123" s="37"/>
      <c r="GF123" s="37"/>
      <c r="GG123" s="37"/>
      <c r="GH123" s="37"/>
      <c r="GI123" s="37"/>
      <c r="GJ123" s="37"/>
      <c r="GK123" s="37"/>
      <c r="GL123" s="37"/>
      <c r="GM123" s="37"/>
      <c r="GN123" s="37"/>
      <c r="GO123" s="37"/>
      <c r="GP123" s="37"/>
      <c r="GQ123" s="37"/>
      <c r="GR123" s="37"/>
      <c r="GS123" s="37"/>
      <c r="GT123" s="37"/>
      <c r="GU123" s="37"/>
      <c r="GV123" s="37"/>
      <c r="GW123" s="37"/>
      <c r="GX123" s="37"/>
      <c r="GY123" s="37"/>
      <c r="GZ123" s="37"/>
      <c r="HA123" s="37"/>
      <c r="HB123" s="37"/>
      <c r="HC123" s="37"/>
      <c r="HD123" s="37"/>
      <c r="HE123" s="37"/>
      <c r="HF123" s="37"/>
      <c r="HG123" s="37"/>
      <c r="HH123" s="37"/>
      <c r="HI123" s="37"/>
      <c r="HJ123" s="37"/>
      <c r="HK123" s="37"/>
      <c r="HL123" s="37"/>
      <c r="HM123" s="37"/>
      <c r="HN123" s="37"/>
      <c r="HO123" s="37"/>
      <c r="HP123" s="37"/>
      <c r="HQ123" s="37"/>
      <c r="HR123" s="37"/>
      <c r="HS123" s="37"/>
      <c r="HT123" s="37"/>
      <c r="HU123" s="37"/>
      <c r="HV123" s="37"/>
      <c r="HW123" s="37"/>
      <c r="HX123" s="37"/>
      <c r="HY123" s="37"/>
      <c r="HZ123" s="37"/>
      <c r="IA123" s="37"/>
      <c r="IB123" s="37"/>
      <c r="IC123" s="37"/>
    </row>
    <row r="124" spans="1:237" ht="14.4" customHeight="1" thickBot="1">
      <c r="A124" s="312"/>
      <c r="B124" s="402" t="s">
        <v>147</v>
      </c>
      <c r="C124" s="658" t="s">
        <v>479</v>
      </c>
      <c r="D124" s="659" t="s">
        <v>122</v>
      </c>
      <c r="E124" s="660">
        <f>SUM(E125:E127)</f>
        <v>0</v>
      </c>
      <c r="H124" s="312"/>
      <c r="I124" s="312"/>
      <c r="J124" s="312"/>
      <c r="K124" s="312"/>
      <c r="L124" s="312"/>
      <c r="M124" s="312"/>
      <c r="N124" s="312"/>
      <c r="O124" s="312"/>
      <c r="P124" s="312"/>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c r="FG124" s="37"/>
      <c r="FH124" s="37"/>
      <c r="FI124" s="37"/>
      <c r="FJ124" s="37"/>
      <c r="FK124" s="37"/>
      <c r="FL124" s="37"/>
      <c r="FM124" s="37"/>
      <c r="FN124" s="37"/>
      <c r="FO124" s="37"/>
      <c r="FP124" s="37"/>
      <c r="FQ124" s="37"/>
      <c r="FR124" s="37"/>
      <c r="FS124" s="37"/>
      <c r="FT124" s="37"/>
      <c r="FU124" s="37"/>
      <c r="FV124" s="37"/>
      <c r="FW124" s="37"/>
      <c r="FX124" s="37"/>
      <c r="FY124" s="37"/>
      <c r="FZ124" s="37"/>
      <c r="GA124" s="37"/>
      <c r="GB124" s="37"/>
      <c r="GC124" s="37"/>
      <c r="GD124" s="37"/>
      <c r="GE124" s="37"/>
      <c r="GF124" s="37"/>
      <c r="GG124" s="37"/>
      <c r="GH124" s="37"/>
      <c r="GI124" s="37"/>
      <c r="GJ124" s="37"/>
      <c r="GK124" s="37"/>
      <c r="GL124" s="37"/>
      <c r="GM124" s="37"/>
      <c r="GN124" s="37"/>
      <c r="GO124" s="37"/>
      <c r="GP124" s="37"/>
      <c r="GQ124" s="37"/>
      <c r="GR124" s="37"/>
      <c r="GS124" s="37"/>
      <c r="GT124" s="37"/>
      <c r="GU124" s="37"/>
      <c r="GV124" s="37"/>
      <c r="GW124" s="37"/>
      <c r="GX124" s="37"/>
      <c r="GY124" s="37"/>
      <c r="GZ124" s="37"/>
      <c r="HA124" s="37"/>
      <c r="HB124" s="37"/>
      <c r="HC124" s="37"/>
      <c r="HD124" s="37"/>
      <c r="HE124" s="37"/>
      <c r="HF124" s="37"/>
      <c r="HG124" s="37"/>
      <c r="HH124" s="37"/>
      <c r="HI124" s="37"/>
      <c r="HJ124" s="37"/>
      <c r="HK124" s="37"/>
      <c r="HL124" s="37"/>
      <c r="HM124" s="37"/>
      <c r="HN124" s="37"/>
      <c r="HO124" s="37"/>
      <c r="HP124" s="37"/>
      <c r="HQ124" s="37"/>
      <c r="HR124" s="37"/>
      <c r="HS124" s="37"/>
      <c r="HT124" s="37"/>
      <c r="HU124" s="37"/>
      <c r="HV124" s="37"/>
      <c r="HW124" s="37"/>
      <c r="HX124" s="37"/>
      <c r="HY124" s="37"/>
      <c r="HZ124" s="37"/>
      <c r="IA124" s="37"/>
      <c r="IB124" s="37"/>
      <c r="IC124" s="37"/>
    </row>
    <row r="125" spans="1:237" ht="14.4" customHeight="1" thickBot="1">
      <c r="A125" s="312"/>
      <c r="B125" s="406"/>
      <c r="C125" s="393" t="s">
        <v>148</v>
      </c>
      <c r="D125" s="394" t="s">
        <v>122</v>
      </c>
      <c r="E125" s="652">
        <f>SUM('Espai esdeveniment'!E55,'Dades alimentació i begudes'!E66,'Altres empreses proveïdores'!E44,'Dades Allotjament'!E34,'Dades transport'!E59,'Dades organització'!E73)</f>
        <v>0</v>
      </c>
      <c r="H125" s="312"/>
      <c r="I125" s="312"/>
      <c r="J125" s="312"/>
      <c r="K125" s="312"/>
      <c r="L125" s="312"/>
      <c r="M125" s="312"/>
      <c r="N125" s="312"/>
      <c r="O125" s="312"/>
      <c r="P125" s="312"/>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c r="FG125" s="37"/>
      <c r="FH125" s="37"/>
      <c r="FI125" s="37"/>
      <c r="FJ125" s="37"/>
      <c r="FK125" s="37"/>
      <c r="FL125" s="37"/>
      <c r="FM125" s="37"/>
      <c r="FN125" s="37"/>
      <c r="FO125" s="37"/>
      <c r="FP125" s="37"/>
      <c r="FQ125" s="37"/>
      <c r="FR125" s="37"/>
      <c r="FS125" s="37"/>
      <c r="FT125" s="37"/>
      <c r="FU125" s="37"/>
      <c r="FV125" s="37"/>
      <c r="FW125" s="37"/>
      <c r="FX125" s="37"/>
      <c r="FY125" s="37"/>
      <c r="FZ125" s="37"/>
      <c r="GA125" s="37"/>
      <c r="GB125" s="37"/>
      <c r="GC125" s="37"/>
      <c r="GD125" s="37"/>
      <c r="GE125" s="37"/>
      <c r="GF125" s="37"/>
      <c r="GG125" s="37"/>
      <c r="GH125" s="37"/>
      <c r="GI125" s="37"/>
      <c r="GJ125" s="37"/>
      <c r="GK125" s="37"/>
      <c r="GL125" s="37"/>
      <c r="GM125" s="37"/>
      <c r="GN125" s="37"/>
      <c r="GO125" s="37"/>
      <c r="GP125" s="37"/>
      <c r="GQ125" s="37"/>
      <c r="GR125" s="37"/>
      <c r="GS125" s="37"/>
      <c r="GT125" s="37"/>
      <c r="GU125" s="37"/>
      <c r="GV125" s="37"/>
      <c r="GW125" s="37"/>
      <c r="GX125" s="37"/>
      <c r="GY125" s="37"/>
      <c r="GZ125" s="37"/>
      <c r="HA125" s="37"/>
      <c r="HB125" s="37"/>
      <c r="HC125" s="37"/>
      <c r="HD125" s="37"/>
      <c r="HE125" s="37"/>
      <c r="HF125" s="37"/>
      <c r="HG125" s="37"/>
      <c r="HH125" s="37"/>
      <c r="HI125" s="37"/>
      <c r="HJ125" s="37"/>
      <c r="HK125" s="37"/>
      <c r="HL125" s="37"/>
      <c r="HM125" s="37"/>
      <c r="HN125" s="37"/>
      <c r="HO125" s="37"/>
      <c r="HP125" s="37"/>
      <c r="HQ125" s="37"/>
      <c r="HR125" s="37"/>
      <c r="HS125" s="37"/>
      <c r="HT125" s="37"/>
      <c r="HU125" s="37"/>
      <c r="HV125" s="37"/>
      <c r="HW125" s="37"/>
      <c r="HX125" s="37"/>
      <c r="HY125" s="37"/>
      <c r="HZ125" s="37"/>
      <c r="IA125" s="37"/>
      <c r="IB125" s="37"/>
      <c r="IC125" s="37"/>
    </row>
    <row r="126" spans="1:237" ht="14.4" customHeight="1" thickBot="1">
      <c r="A126" s="312"/>
      <c r="B126" s="407"/>
      <c r="C126" s="393" t="s">
        <v>149</v>
      </c>
      <c r="D126" s="394" t="s">
        <v>122</v>
      </c>
      <c r="E126" s="652">
        <f>SUM('Espai esdeveniment'!E56,'Dades alimentació i begudes'!E67,'Altres empreses proveïdores'!E45,'Dades Allotjament'!E35,'Dades transport'!E60,'Dades organització'!E74)</f>
        <v>0</v>
      </c>
      <c r="H126" s="312"/>
      <c r="I126" s="312"/>
      <c r="J126" s="312"/>
      <c r="K126" s="312"/>
      <c r="L126" s="312"/>
      <c r="M126" s="312"/>
      <c r="N126" s="312"/>
      <c r="O126" s="312"/>
      <c r="P126" s="312"/>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c r="FG126" s="37"/>
      <c r="FH126" s="37"/>
      <c r="FI126" s="37"/>
      <c r="FJ126" s="37"/>
      <c r="FK126" s="37"/>
      <c r="FL126" s="37"/>
      <c r="FM126" s="37"/>
      <c r="FN126" s="37"/>
      <c r="FO126" s="37"/>
      <c r="FP126" s="37"/>
      <c r="FQ126" s="37"/>
      <c r="FR126" s="37"/>
      <c r="FS126" s="37"/>
      <c r="FT126" s="37"/>
      <c r="FU126" s="37"/>
      <c r="FV126" s="37"/>
      <c r="FW126" s="37"/>
      <c r="FX126" s="37"/>
      <c r="FY126" s="37"/>
      <c r="FZ126" s="37"/>
      <c r="GA126" s="37"/>
      <c r="GB126" s="37"/>
      <c r="GC126" s="37"/>
      <c r="GD126" s="37"/>
      <c r="GE126" s="37"/>
      <c r="GF126" s="37"/>
      <c r="GG126" s="37"/>
      <c r="GH126" s="37"/>
      <c r="GI126" s="37"/>
      <c r="GJ126" s="37"/>
      <c r="GK126" s="37"/>
      <c r="GL126" s="37"/>
      <c r="GM126" s="37"/>
      <c r="GN126" s="37"/>
      <c r="GO126" s="37"/>
      <c r="GP126" s="37"/>
      <c r="GQ126" s="37"/>
      <c r="GR126" s="37"/>
      <c r="GS126" s="37"/>
      <c r="GT126" s="37"/>
      <c r="GU126" s="37"/>
      <c r="GV126" s="37"/>
      <c r="GW126" s="37"/>
      <c r="GX126" s="37"/>
      <c r="GY126" s="37"/>
      <c r="GZ126" s="37"/>
      <c r="HA126" s="37"/>
      <c r="HB126" s="37"/>
      <c r="HC126" s="37"/>
      <c r="HD126" s="37"/>
      <c r="HE126" s="37"/>
      <c r="HF126" s="37"/>
      <c r="HG126" s="37"/>
      <c r="HH126" s="37"/>
      <c r="HI126" s="37"/>
      <c r="HJ126" s="37"/>
      <c r="HK126" s="37"/>
      <c r="HL126" s="37"/>
      <c r="HM126" s="37"/>
      <c r="HN126" s="37"/>
      <c r="HO126" s="37"/>
      <c r="HP126" s="37"/>
      <c r="HQ126" s="37"/>
      <c r="HR126" s="37"/>
      <c r="HS126" s="37"/>
      <c r="HT126" s="37"/>
      <c r="HU126" s="37"/>
      <c r="HV126" s="37"/>
      <c r="HW126" s="37"/>
      <c r="HX126" s="37"/>
      <c r="HY126" s="37"/>
      <c r="HZ126" s="37"/>
      <c r="IA126" s="37"/>
      <c r="IB126" s="37"/>
      <c r="IC126" s="37"/>
    </row>
    <row r="127" spans="1:237" ht="14.4" customHeight="1" thickBot="1">
      <c r="A127" s="312"/>
      <c r="B127" s="408"/>
      <c r="C127" s="393" t="s">
        <v>480</v>
      </c>
      <c r="D127" s="394" t="s">
        <v>122</v>
      </c>
      <c r="E127" s="652">
        <f>SUM('Espai esdeveniment'!E57,'Dades alimentació i begudes'!E68,'Altres empreses proveïdores'!E46,'Dades Allotjament'!E36,'Dades transport'!E61,'Dades organització'!E75)</f>
        <v>0</v>
      </c>
      <c r="H127" s="312"/>
      <c r="I127" s="312"/>
      <c r="J127" s="312"/>
      <c r="K127" s="312"/>
      <c r="L127" s="312"/>
      <c r="M127" s="312"/>
      <c r="N127" s="312"/>
      <c r="O127" s="312"/>
      <c r="P127" s="312"/>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c r="FG127" s="37"/>
      <c r="FH127" s="37"/>
      <c r="FI127" s="37"/>
      <c r="FJ127" s="37"/>
      <c r="FK127" s="37"/>
      <c r="FL127" s="37"/>
      <c r="FM127" s="37"/>
      <c r="FN127" s="37"/>
      <c r="FO127" s="37"/>
      <c r="FP127" s="37"/>
      <c r="FQ127" s="37"/>
      <c r="FR127" s="37"/>
      <c r="FS127" s="37"/>
      <c r="FT127" s="37"/>
      <c r="FU127" s="37"/>
      <c r="FV127" s="37"/>
      <c r="FW127" s="37"/>
      <c r="FX127" s="37"/>
      <c r="FY127" s="37"/>
      <c r="FZ127" s="37"/>
      <c r="GA127" s="37"/>
      <c r="GB127" s="37"/>
      <c r="GC127" s="37"/>
      <c r="GD127" s="37"/>
      <c r="GE127" s="37"/>
      <c r="GF127" s="37"/>
      <c r="GG127" s="37"/>
      <c r="GH127" s="37"/>
      <c r="GI127" s="37"/>
      <c r="GJ127" s="37"/>
      <c r="GK127" s="37"/>
      <c r="GL127" s="37"/>
      <c r="GM127" s="37"/>
      <c r="GN127" s="37"/>
      <c r="GO127" s="37"/>
      <c r="GP127" s="37"/>
      <c r="GQ127" s="37"/>
      <c r="GR127" s="37"/>
      <c r="GS127" s="37"/>
      <c r="GT127" s="37"/>
      <c r="GU127" s="37"/>
      <c r="GV127" s="37"/>
      <c r="GW127" s="37"/>
      <c r="GX127" s="37"/>
      <c r="GY127" s="37"/>
      <c r="GZ127" s="37"/>
      <c r="HA127" s="37"/>
      <c r="HB127" s="37"/>
      <c r="HC127" s="37"/>
      <c r="HD127" s="37"/>
      <c r="HE127" s="37"/>
      <c r="HF127" s="37"/>
      <c r="HG127" s="37"/>
      <c r="HH127" s="37"/>
      <c r="HI127" s="37"/>
      <c r="HJ127" s="37"/>
      <c r="HK127" s="37"/>
      <c r="HL127" s="37"/>
      <c r="HM127" s="37"/>
      <c r="HN127" s="37"/>
      <c r="HO127" s="37"/>
      <c r="HP127" s="37"/>
      <c r="HQ127" s="37"/>
      <c r="HR127" s="37"/>
      <c r="HS127" s="37"/>
      <c r="HT127" s="37"/>
      <c r="HU127" s="37"/>
      <c r="HV127" s="37"/>
      <c r="HW127" s="37"/>
      <c r="HX127" s="37"/>
      <c r="HY127" s="37"/>
      <c r="HZ127" s="37"/>
      <c r="IA127" s="37"/>
      <c r="IB127" s="37"/>
      <c r="IC127" s="37"/>
    </row>
    <row r="128" spans="1:237" ht="14.4" customHeight="1" thickBot="1">
      <c r="A128" s="312"/>
      <c r="B128" s="409" t="s">
        <v>150</v>
      </c>
      <c r="C128" s="658" t="s">
        <v>481</v>
      </c>
      <c r="D128" s="659" t="s">
        <v>122</v>
      </c>
      <c r="E128" s="660">
        <f>SUM(E129:E131)</f>
        <v>0</v>
      </c>
      <c r="H128" s="312"/>
      <c r="I128" s="312"/>
      <c r="J128" s="312"/>
      <c r="K128" s="312"/>
      <c r="L128" s="312"/>
      <c r="M128" s="312"/>
      <c r="N128" s="312"/>
      <c r="O128" s="312"/>
      <c r="P128" s="312"/>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c r="EV128" s="37"/>
      <c r="EW128" s="37"/>
      <c r="EX128" s="37"/>
      <c r="EY128" s="37"/>
      <c r="EZ128" s="37"/>
      <c r="FA128" s="37"/>
      <c r="FB128" s="37"/>
      <c r="FC128" s="37"/>
      <c r="FD128" s="37"/>
      <c r="FE128" s="37"/>
      <c r="FF128" s="37"/>
      <c r="FG128" s="37"/>
      <c r="FH128" s="37"/>
      <c r="FI128" s="37"/>
      <c r="FJ128" s="37"/>
      <c r="FK128" s="37"/>
      <c r="FL128" s="37"/>
      <c r="FM128" s="37"/>
      <c r="FN128" s="37"/>
      <c r="FO128" s="37"/>
      <c r="FP128" s="37"/>
      <c r="FQ128" s="37"/>
      <c r="FR128" s="37"/>
      <c r="FS128" s="37"/>
      <c r="FT128" s="37"/>
      <c r="FU128" s="37"/>
      <c r="FV128" s="37"/>
      <c r="FW128" s="37"/>
      <c r="FX128" s="37"/>
      <c r="FY128" s="37"/>
      <c r="FZ128" s="37"/>
      <c r="GA128" s="37"/>
      <c r="GB128" s="37"/>
      <c r="GC128" s="37"/>
      <c r="GD128" s="37"/>
      <c r="GE128" s="37"/>
      <c r="GF128" s="37"/>
      <c r="GG128" s="37"/>
      <c r="GH128" s="37"/>
      <c r="GI128" s="37"/>
      <c r="GJ128" s="37"/>
      <c r="GK128" s="37"/>
      <c r="GL128" s="37"/>
      <c r="GM128" s="37"/>
      <c r="GN128" s="37"/>
      <c r="GO128" s="37"/>
      <c r="GP128" s="37"/>
      <c r="GQ128" s="37"/>
      <c r="GR128" s="37"/>
      <c r="GS128" s="37"/>
      <c r="GT128" s="37"/>
      <c r="GU128" s="37"/>
      <c r="GV128" s="37"/>
      <c r="GW128" s="37"/>
      <c r="GX128" s="37"/>
      <c r="GY128" s="37"/>
      <c r="GZ128" s="37"/>
      <c r="HA128" s="37"/>
      <c r="HB128" s="37"/>
      <c r="HC128" s="37"/>
      <c r="HD128" s="37"/>
      <c r="HE128" s="37"/>
      <c r="HF128" s="37"/>
      <c r="HG128" s="37"/>
      <c r="HH128" s="37"/>
      <c r="HI128" s="37"/>
      <c r="HJ128" s="37"/>
      <c r="HK128" s="37"/>
      <c r="HL128" s="37"/>
      <c r="HM128" s="37"/>
      <c r="HN128" s="37"/>
      <c r="HO128" s="37"/>
      <c r="HP128" s="37"/>
      <c r="HQ128" s="37"/>
      <c r="HR128" s="37"/>
      <c r="HS128" s="37"/>
      <c r="HT128" s="37"/>
      <c r="HU128" s="37"/>
      <c r="HV128" s="37"/>
      <c r="HW128" s="37"/>
      <c r="HX128" s="37"/>
      <c r="HY128" s="37"/>
      <c r="HZ128" s="37"/>
      <c r="IA128" s="37"/>
      <c r="IB128" s="37"/>
      <c r="IC128" s="37"/>
    </row>
    <row r="129" spans="1:237" ht="14.4" customHeight="1" thickBot="1">
      <c r="A129" s="312"/>
      <c r="B129" s="407"/>
      <c r="C129" s="393" t="s">
        <v>151</v>
      </c>
      <c r="D129" s="394" t="s">
        <v>122</v>
      </c>
      <c r="E129" s="652">
        <f>SUM('Espai esdeveniment'!E59,'Dades alimentació i begudes'!E70,'Altres empreses proveïdores'!E48,'Dades Allotjament'!E38,'Dades transport'!E63,'Dades organització'!E77)</f>
        <v>0</v>
      </c>
      <c r="H129" s="312"/>
      <c r="I129" s="312"/>
      <c r="J129" s="312"/>
      <c r="K129" s="312"/>
      <c r="L129" s="312"/>
      <c r="M129" s="312"/>
      <c r="N129" s="312"/>
      <c r="O129" s="312"/>
      <c r="P129" s="312"/>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c r="EV129" s="37"/>
      <c r="EW129" s="37"/>
      <c r="EX129" s="37"/>
      <c r="EY129" s="37"/>
      <c r="EZ129" s="37"/>
      <c r="FA129" s="37"/>
      <c r="FB129" s="37"/>
      <c r="FC129" s="37"/>
      <c r="FD129" s="37"/>
      <c r="FE129" s="37"/>
      <c r="FF129" s="37"/>
      <c r="FG129" s="37"/>
      <c r="FH129" s="37"/>
      <c r="FI129" s="37"/>
      <c r="FJ129" s="37"/>
      <c r="FK129" s="37"/>
      <c r="FL129" s="37"/>
      <c r="FM129" s="37"/>
      <c r="FN129" s="37"/>
      <c r="FO129" s="37"/>
      <c r="FP129" s="37"/>
      <c r="FQ129" s="37"/>
      <c r="FR129" s="37"/>
      <c r="FS129" s="37"/>
      <c r="FT129" s="37"/>
      <c r="FU129" s="37"/>
      <c r="FV129" s="37"/>
      <c r="FW129" s="37"/>
      <c r="FX129" s="37"/>
      <c r="FY129" s="37"/>
      <c r="FZ129" s="37"/>
      <c r="GA129" s="37"/>
      <c r="GB129" s="37"/>
      <c r="GC129" s="37"/>
      <c r="GD129" s="37"/>
      <c r="GE129" s="37"/>
      <c r="GF129" s="37"/>
      <c r="GG129" s="37"/>
      <c r="GH129" s="37"/>
      <c r="GI129" s="37"/>
      <c r="GJ129" s="37"/>
      <c r="GK129" s="37"/>
      <c r="GL129" s="37"/>
      <c r="GM129" s="37"/>
      <c r="GN129" s="37"/>
      <c r="GO129" s="37"/>
      <c r="GP129" s="37"/>
      <c r="GQ129" s="37"/>
      <c r="GR129" s="37"/>
      <c r="GS129" s="37"/>
      <c r="GT129" s="37"/>
      <c r="GU129" s="37"/>
      <c r="GV129" s="37"/>
      <c r="GW129" s="37"/>
      <c r="GX129" s="37"/>
      <c r="GY129" s="37"/>
      <c r="GZ129" s="37"/>
      <c r="HA129" s="37"/>
      <c r="HB129" s="37"/>
      <c r="HC129" s="37"/>
      <c r="HD129" s="37"/>
      <c r="HE129" s="37"/>
      <c r="HF129" s="37"/>
      <c r="HG129" s="37"/>
      <c r="HH129" s="37"/>
      <c r="HI129" s="37"/>
      <c r="HJ129" s="37"/>
      <c r="HK129" s="37"/>
      <c r="HL129" s="37"/>
      <c r="HM129" s="37"/>
      <c r="HN129" s="37"/>
      <c r="HO129" s="37"/>
      <c r="HP129" s="37"/>
      <c r="HQ129" s="37"/>
      <c r="HR129" s="37"/>
      <c r="HS129" s="37"/>
      <c r="HT129" s="37"/>
      <c r="HU129" s="37"/>
      <c r="HV129" s="37"/>
      <c r="HW129" s="37"/>
      <c r="HX129" s="37"/>
      <c r="HY129" s="37"/>
      <c r="HZ129" s="37"/>
      <c r="IA129" s="37"/>
      <c r="IB129" s="37"/>
      <c r="IC129" s="37"/>
    </row>
    <row r="130" spans="1:237" ht="14.4" customHeight="1" thickBot="1">
      <c r="A130" s="312"/>
      <c r="B130" s="403"/>
      <c r="C130" s="393" t="s">
        <v>152</v>
      </c>
      <c r="D130" s="394" t="s">
        <v>122</v>
      </c>
      <c r="E130" s="652">
        <f>SUM('Espai esdeveniment'!E60,'Dades alimentació i begudes'!E71,'Altres empreses proveïdores'!E49,'Dades Allotjament'!E39,'Dades transport'!E64,'Dades organització'!E78)</f>
        <v>0</v>
      </c>
      <c r="H130" s="312"/>
      <c r="I130" s="312"/>
      <c r="J130" s="312"/>
      <c r="K130" s="312"/>
      <c r="L130" s="312"/>
      <c r="M130" s="312"/>
      <c r="N130" s="312"/>
      <c r="O130" s="312"/>
      <c r="P130" s="312"/>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c r="DB130" s="37"/>
      <c r="DC130" s="37"/>
      <c r="DD130" s="37"/>
      <c r="DE130" s="37"/>
      <c r="DF130" s="37"/>
      <c r="DG130" s="37"/>
      <c r="DH130" s="37"/>
      <c r="DI130" s="37"/>
      <c r="DJ130" s="37"/>
      <c r="DK130" s="37"/>
      <c r="DL130" s="37"/>
      <c r="DM130" s="37"/>
      <c r="DN130" s="37"/>
      <c r="DO130" s="37"/>
      <c r="DP130" s="37"/>
      <c r="DQ130" s="37"/>
      <c r="DR130" s="37"/>
      <c r="DS130" s="37"/>
      <c r="DT130" s="37"/>
      <c r="DU130" s="37"/>
      <c r="DV130" s="37"/>
      <c r="DW130" s="37"/>
      <c r="DX130" s="37"/>
      <c r="DY130" s="37"/>
      <c r="DZ130" s="37"/>
      <c r="EA130" s="37"/>
      <c r="EB130" s="37"/>
      <c r="EC130" s="37"/>
      <c r="ED130" s="37"/>
      <c r="EE130" s="37"/>
      <c r="EF130" s="37"/>
      <c r="EG130" s="37"/>
      <c r="EH130" s="37"/>
      <c r="EI130" s="37"/>
      <c r="EJ130" s="37"/>
      <c r="EK130" s="37"/>
      <c r="EL130" s="37"/>
      <c r="EM130" s="37"/>
      <c r="EN130" s="37"/>
      <c r="EO130" s="37"/>
      <c r="EP130" s="37"/>
      <c r="EQ130" s="37"/>
      <c r="ER130" s="37"/>
      <c r="ES130" s="37"/>
      <c r="ET130" s="37"/>
      <c r="EU130" s="37"/>
      <c r="EV130" s="37"/>
      <c r="EW130" s="37"/>
      <c r="EX130" s="37"/>
      <c r="EY130" s="37"/>
      <c r="EZ130" s="37"/>
      <c r="FA130" s="37"/>
      <c r="FB130" s="37"/>
      <c r="FC130" s="37"/>
      <c r="FD130" s="37"/>
      <c r="FE130" s="37"/>
      <c r="FF130" s="37"/>
      <c r="FG130" s="37"/>
      <c r="FH130" s="37"/>
      <c r="FI130" s="37"/>
      <c r="FJ130" s="37"/>
      <c r="FK130" s="37"/>
      <c r="FL130" s="37"/>
      <c r="FM130" s="37"/>
      <c r="FN130" s="37"/>
      <c r="FO130" s="37"/>
      <c r="FP130" s="37"/>
      <c r="FQ130" s="37"/>
      <c r="FR130" s="37"/>
      <c r="FS130" s="37"/>
      <c r="FT130" s="37"/>
      <c r="FU130" s="37"/>
      <c r="FV130" s="37"/>
      <c r="FW130" s="37"/>
      <c r="FX130" s="37"/>
      <c r="FY130" s="37"/>
      <c r="FZ130" s="37"/>
      <c r="GA130" s="37"/>
      <c r="GB130" s="37"/>
      <c r="GC130" s="37"/>
      <c r="GD130" s="37"/>
      <c r="GE130" s="37"/>
      <c r="GF130" s="37"/>
      <c r="GG130" s="37"/>
      <c r="GH130" s="37"/>
      <c r="GI130" s="37"/>
      <c r="GJ130" s="37"/>
      <c r="GK130" s="37"/>
      <c r="GL130" s="37"/>
      <c r="GM130" s="37"/>
      <c r="GN130" s="37"/>
      <c r="GO130" s="37"/>
      <c r="GP130" s="37"/>
      <c r="GQ130" s="37"/>
      <c r="GR130" s="37"/>
      <c r="GS130" s="37"/>
      <c r="GT130" s="37"/>
      <c r="GU130" s="37"/>
      <c r="GV130" s="37"/>
      <c r="GW130" s="37"/>
      <c r="GX130" s="37"/>
      <c r="GY130" s="37"/>
      <c r="GZ130" s="37"/>
      <c r="HA130" s="37"/>
      <c r="HB130" s="37"/>
      <c r="HC130" s="37"/>
      <c r="HD130" s="37"/>
      <c r="HE130" s="37"/>
      <c r="HF130" s="37"/>
      <c r="HG130" s="37"/>
      <c r="HH130" s="37"/>
      <c r="HI130" s="37"/>
      <c r="HJ130" s="37"/>
      <c r="HK130" s="37"/>
      <c r="HL130" s="37"/>
      <c r="HM130" s="37"/>
      <c r="HN130" s="37"/>
      <c r="HO130" s="37"/>
      <c r="HP130" s="37"/>
      <c r="HQ130" s="37"/>
      <c r="HR130" s="37"/>
      <c r="HS130" s="37"/>
      <c r="HT130" s="37"/>
      <c r="HU130" s="37"/>
      <c r="HV130" s="37"/>
      <c r="HW130" s="37"/>
      <c r="HX130" s="37"/>
      <c r="HY130" s="37"/>
      <c r="HZ130" s="37"/>
      <c r="IA130" s="37"/>
      <c r="IB130" s="37"/>
      <c r="IC130" s="37"/>
    </row>
    <row r="131" spans="1:237" ht="14.4" customHeight="1" thickBot="1">
      <c r="A131" s="312"/>
      <c r="B131" s="408"/>
      <c r="C131" s="393" t="s">
        <v>482</v>
      </c>
      <c r="D131" s="394" t="s">
        <v>122</v>
      </c>
      <c r="E131" s="652">
        <f>SUM('Espai esdeveniment'!E61,'Dades alimentació i begudes'!E72,'Altres empreses proveïdores'!E50,'Dades Allotjament'!E40,'Dades transport'!E65,'Dades organització'!E79)</f>
        <v>0</v>
      </c>
      <c r="H131" s="312"/>
      <c r="I131" s="312"/>
      <c r="J131" s="312"/>
      <c r="K131" s="312"/>
      <c r="L131" s="312"/>
      <c r="M131" s="312"/>
      <c r="N131" s="312"/>
      <c r="O131" s="312"/>
      <c r="P131" s="312"/>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c r="EG131" s="37"/>
      <c r="EH131" s="37"/>
      <c r="EI131" s="37"/>
      <c r="EJ131" s="37"/>
      <c r="EK131" s="37"/>
      <c r="EL131" s="37"/>
      <c r="EM131" s="37"/>
      <c r="EN131" s="37"/>
      <c r="EO131" s="37"/>
      <c r="EP131" s="37"/>
      <c r="EQ131" s="37"/>
      <c r="ER131" s="37"/>
      <c r="ES131" s="37"/>
      <c r="ET131" s="37"/>
      <c r="EU131" s="37"/>
      <c r="EV131" s="37"/>
      <c r="EW131" s="37"/>
      <c r="EX131" s="37"/>
      <c r="EY131" s="37"/>
      <c r="EZ131" s="37"/>
      <c r="FA131" s="37"/>
      <c r="FB131" s="37"/>
      <c r="FC131" s="37"/>
      <c r="FD131" s="37"/>
      <c r="FE131" s="37"/>
      <c r="FF131" s="37"/>
      <c r="FG131" s="37"/>
      <c r="FH131" s="37"/>
      <c r="FI131" s="37"/>
      <c r="FJ131" s="37"/>
      <c r="FK131" s="37"/>
      <c r="FL131" s="37"/>
      <c r="FM131" s="37"/>
      <c r="FN131" s="37"/>
      <c r="FO131" s="37"/>
      <c r="FP131" s="37"/>
      <c r="FQ131" s="37"/>
      <c r="FR131" s="37"/>
      <c r="FS131" s="37"/>
      <c r="FT131" s="37"/>
      <c r="FU131" s="37"/>
      <c r="FV131" s="37"/>
      <c r="FW131" s="37"/>
      <c r="FX131" s="37"/>
      <c r="FY131" s="37"/>
      <c r="FZ131" s="37"/>
      <c r="GA131" s="37"/>
      <c r="GB131" s="37"/>
      <c r="GC131" s="37"/>
      <c r="GD131" s="37"/>
      <c r="GE131" s="37"/>
      <c r="GF131" s="37"/>
      <c r="GG131" s="37"/>
      <c r="GH131" s="37"/>
      <c r="GI131" s="37"/>
      <c r="GJ131" s="37"/>
      <c r="GK131" s="37"/>
      <c r="GL131" s="37"/>
      <c r="GM131" s="37"/>
      <c r="GN131" s="37"/>
      <c r="GO131" s="37"/>
      <c r="GP131" s="37"/>
      <c r="GQ131" s="37"/>
      <c r="GR131" s="37"/>
      <c r="GS131" s="37"/>
      <c r="GT131" s="37"/>
      <c r="GU131" s="37"/>
      <c r="GV131" s="37"/>
      <c r="GW131" s="37"/>
      <c r="GX131" s="37"/>
      <c r="GY131" s="37"/>
      <c r="GZ131" s="37"/>
      <c r="HA131" s="37"/>
      <c r="HB131" s="37"/>
      <c r="HC131" s="37"/>
      <c r="HD131" s="37"/>
      <c r="HE131" s="37"/>
      <c r="HF131" s="37"/>
      <c r="HG131" s="37"/>
      <c r="HH131" s="37"/>
      <c r="HI131" s="37"/>
      <c r="HJ131" s="37"/>
      <c r="HK131" s="37"/>
      <c r="HL131" s="37"/>
      <c r="HM131" s="37"/>
      <c r="HN131" s="37"/>
      <c r="HO131" s="37"/>
      <c r="HP131" s="37"/>
      <c r="HQ131" s="37"/>
      <c r="HR131" s="37"/>
      <c r="HS131" s="37"/>
      <c r="HT131" s="37"/>
      <c r="HU131" s="37"/>
      <c r="HV131" s="37"/>
      <c r="HW131" s="37"/>
      <c r="HX131" s="37"/>
      <c r="HY131" s="37"/>
      <c r="HZ131" s="37"/>
      <c r="IA131" s="37"/>
      <c r="IB131" s="37"/>
      <c r="IC131" s="37"/>
    </row>
    <row r="132" spans="1:237" ht="14.4" customHeight="1" thickBot="1">
      <c r="A132" s="312"/>
      <c r="B132" s="409" t="s">
        <v>153</v>
      </c>
      <c r="C132" s="658" t="s">
        <v>483</v>
      </c>
      <c r="D132" s="659" t="s">
        <v>122</v>
      </c>
      <c r="E132" s="660">
        <f>SUM(E133:E135)</f>
        <v>0</v>
      </c>
      <c r="H132" s="312"/>
      <c r="I132" s="312"/>
      <c r="J132" s="312"/>
      <c r="K132" s="312"/>
      <c r="L132" s="312"/>
      <c r="M132" s="312"/>
      <c r="N132" s="312"/>
      <c r="O132" s="312"/>
      <c r="P132" s="312"/>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c r="EG132" s="37"/>
      <c r="EH132" s="37"/>
      <c r="EI132" s="37"/>
      <c r="EJ132" s="37"/>
      <c r="EK132" s="37"/>
      <c r="EL132" s="37"/>
      <c r="EM132" s="37"/>
      <c r="EN132" s="37"/>
      <c r="EO132" s="37"/>
      <c r="EP132" s="37"/>
      <c r="EQ132" s="37"/>
      <c r="ER132" s="37"/>
      <c r="ES132" s="37"/>
      <c r="ET132" s="37"/>
      <c r="EU132" s="37"/>
      <c r="EV132" s="37"/>
      <c r="EW132" s="37"/>
      <c r="EX132" s="37"/>
      <c r="EY132" s="37"/>
      <c r="EZ132" s="37"/>
      <c r="FA132" s="37"/>
      <c r="FB132" s="37"/>
      <c r="FC132" s="37"/>
      <c r="FD132" s="37"/>
      <c r="FE132" s="37"/>
      <c r="FF132" s="37"/>
      <c r="FG132" s="37"/>
      <c r="FH132" s="37"/>
      <c r="FI132" s="37"/>
      <c r="FJ132" s="37"/>
      <c r="FK132" s="37"/>
      <c r="FL132" s="37"/>
      <c r="FM132" s="37"/>
      <c r="FN132" s="37"/>
      <c r="FO132" s="37"/>
      <c r="FP132" s="37"/>
      <c r="FQ132" s="37"/>
      <c r="FR132" s="37"/>
      <c r="FS132" s="37"/>
      <c r="FT132" s="37"/>
      <c r="FU132" s="37"/>
      <c r="FV132" s="37"/>
      <c r="FW132" s="37"/>
      <c r="FX132" s="37"/>
      <c r="FY132" s="37"/>
      <c r="FZ132" s="37"/>
      <c r="GA132" s="37"/>
      <c r="GB132" s="37"/>
      <c r="GC132" s="37"/>
      <c r="GD132" s="37"/>
      <c r="GE132" s="37"/>
      <c r="GF132" s="37"/>
      <c r="GG132" s="37"/>
      <c r="GH132" s="37"/>
      <c r="GI132" s="37"/>
      <c r="GJ132" s="37"/>
      <c r="GK132" s="37"/>
      <c r="GL132" s="37"/>
      <c r="GM132" s="37"/>
      <c r="GN132" s="37"/>
      <c r="GO132" s="37"/>
      <c r="GP132" s="37"/>
      <c r="GQ132" s="37"/>
      <c r="GR132" s="37"/>
      <c r="GS132" s="37"/>
      <c r="GT132" s="37"/>
      <c r="GU132" s="37"/>
      <c r="GV132" s="37"/>
      <c r="GW132" s="37"/>
      <c r="GX132" s="37"/>
      <c r="GY132" s="37"/>
      <c r="GZ132" s="37"/>
      <c r="HA132" s="37"/>
      <c r="HB132" s="37"/>
      <c r="HC132" s="37"/>
      <c r="HD132" s="37"/>
      <c r="HE132" s="37"/>
      <c r="HF132" s="37"/>
      <c r="HG132" s="37"/>
      <c r="HH132" s="37"/>
      <c r="HI132" s="37"/>
      <c r="HJ132" s="37"/>
      <c r="HK132" s="37"/>
      <c r="HL132" s="37"/>
      <c r="HM132" s="37"/>
      <c r="HN132" s="37"/>
      <c r="HO132" s="37"/>
      <c r="HP132" s="37"/>
      <c r="HQ132" s="37"/>
      <c r="HR132" s="37"/>
      <c r="HS132" s="37"/>
      <c r="HT132" s="37"/>
      <c r="HU132" s="37"/>
      <c r="HV132" s="37"/>
      <c r="HW132" s="37"/>
      <c r="HX132" s="37"/>
      <c r="HY132" s="37"/>
      <c r="HZ132" s="37"/>
      <c r="IA132" s="37"/>
      <c r="IB132" s="37"/>
      <c r="IC132" s="37"/>
    </row>
    <row r="133" spans="1:237" ht="14.4" customHeight="1" thickBot="1">
      <c r="A133" s="312"/>
      <c r="B133" s="403"/>
      <c r="C133" s="393" t="s">
        <v>154</v>
      </c>
      <c r="D133" s="394" t="s">
        <v>122</v>
      </c>
      <c r="E133" s="652">
        <f>SUM('Espai esdeveniment'!E63,'Dades alimentació i begudes'!E74,'Altres empreses proveïdores'!E52,'Dades Allotjament'!E42,'Dades transport'!E67,'Dades organització'!E81)</f>
        <v>0</v>
      </c>
      <c r="H133" s="312"/>
      <c r="I133" s="312"/>
      <c r="J133" s="312"/>
      <c r="K133" s="312"/>
      <c r="L133" s="312"/>
      <c r="M133" s="312"/>
      <c r="N133" s="312"/>
      <c r="O133" s="312"/>
      <c r="P133" s="312"/>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c r="DB133" s="37"/>
      <c r="DC133" s="37"/>
      <c r="DD133" s="37"/>
      <c r="DE133" s="37"/>
      <c r="DF133" s="37"/>
      <c r="DG133" s="37"/>
      <c r="DH133" s="37"/>
      <c r="DI133" s="37"/>
      <c r="DJ133" s="37"/>
      <c r="DK133" s="37"/>
      <c r="DL133" s="37"/>
      <c r="DM133" s="37"/>
      <c r="DN133" s="37"/>
      <c r="DO133" s="37"/>
      <c r="DP133" s="37"/>
      <c r="DQ133" s="37"/>
      <c r="DR133" s="37"/>
      <c r="DS133" s="37"/>
      <c r="DT133" s="37"/>
      <c r="DU133" s="37"/>
      <c r="DV133" s="37"/>
      <c r="DW133" s="37"/>
      <c r="DX133" s="37"/>
      <c r="DY133" s="37"/>
      <c r="DZ133" s="37"/>
      <c r="EA133" s="37"/>
      <c r="EB133" s="37"/>
      <c r="EC133" s="37"/>
      <c r="ED133" s="37"/>
      <c r="EE133" s="37"/>
      <c r="EF133" s="37"/>
      <c r="EG133" s="37"/>
      <c r="EH133" s="37"/>
      <c r="EI133" s="37"/>
      <c r="EJ133" s="37"/>
      <c r="EK133" s="37"/>
      <c r="EL133" s="37"/>
      <c r="EM133" s="37"/>
      <c r="EN133" s="37"/>
      <c r="EO133" s="37"/>
      <c r="EP133" s="37"/>
      <c r="EQ133" s="37"/>
      <c r="ER133" s="37"/>
      <c r="ES133" s="37"/>
      <c r="ET133" s="37"/>
      <c r="EU133" s="37"/>
      <c r="EV133" s="37"/>
      <c r="EW133" s="37"/>
      <c r="EX133" s="37"/>
      <c r="EY133" s="37"/>
      <c r="EZ133" s="37"/>
      <c r="FA133" s="37"/>
      <c r="FB133" s="37"/>
      <c r="FC133" s="37"/>
      <c r="FD133" s="37"/>
      <c r="FE133" s="37"/>
      <c r="FF133" s="37"/>
      <c r="FG133" s="37"/>
      <c r="FH133" s="37"/>
      <c r="FI133" s="37"/>
      <c r="FJ133" s="37"/>
      <c r="FK133" s="37"/>
      <c r="FL133" s="37"/>
      <c r="FM133" s="37"/>
      <c r="FN133" s="37"/>
      <c r="FO133" s="37"/>
      <c r="FP133" s="37"/>
      <c r="FQ133" s="37"/>
      <c r="FR133" s="37"/>
      <c r="FS133" s="37"/>
      <c r="FT133" s="37"/>
      <c r="FU133" s="37"/>
      <c r="FV133" s="37"/>
      <c r="FW133" s="37"/>
      <c r="FX133" s="37"/>
      <c r="FY133" s="37"/>
      <c r="FZ133" s="37"/>
      <c r="GA133" s="37"/>
      <c r="GB133" s="37"/>
      <c r="GC133" s="37"/>
      <c r="GD133" s="37"/>
      <c r="GE133" s="37"/>
      <c r="GF133" s="37"/>
      <c r="GG133" s="37"/>
      <c r="GH133" s="37"/>
      <c r="GI133" s="37"/>
      <c r="GJ133" s="37"/>
      <c r="GK133" s="37"/>
      <c r="GL133" s="37"/>
      <c r="GM133" s="37"/>
      <c r="GN133" s="37"/>
      <c r="GO133" s="37"/>
      <c r="GP133" s="37"/>
      <c r="GQ133" s="37"/>
      <c r="GR133" s="37"/>
      <c r="GS133" s="37"/>
      <c r="GT133" s="37"/>
      <c r="GU133" s="37"/>
      <c r="GV133" s="37"/>
      <c r="GW133" s="37"/>
      <c r="GX133" s="37"/>
      <c r="GY133" s="37"/>
      <c r="GZ133" s="37"/>
      <c r="HA133" s="37"/>
      <c r="HB133" s="37"/>
      <c r="HC133" s="37"/>
      <c r="HD133" s="37"/>
      <c r="HE133" s="37"/>
      <c r="HF133" s="37"/>
      <c r="HG133" s="37"/>
      <c r="HH133" s="37"/>
      <c r="HI133" s="37"/>
      <c r="HJ133" s="37"/>
      <c r="HK133" s="37"/>
      <c r="HL133" s="37"/>
      <c r="HM133" s="37"/>
      <c r="HN133" s="37"/>
      <c r="HO133" s="37"/>
      <c r="HP133" s="37"/>
      <c r="HQ133" s="37"/>
      <c r="HR133" s="37"/>
      <c r="HS133" s="37"/>
      <c r="HT133" s="37"/>
      <c r="HU133" s="37"/>
      <c r="HV133" s="37"/>
      <c r="HW133" s="37"/>
      <c r="HX133" s="37"/>
      <c r="HY133" s="37"/>
      <c r="HZ133" s="37"/>
      <c r="IA133" s="37"/>
      <c r="IB133" s="37"/>
      <c r="IC133" s="37"/>
    </row>
    <row r="134" spans="1:237" ht="14.4" customHeight="1" thickBot="1">
      <c r="A134" s="312"/>
      <c r="B134" s="406"/>
      <c r="C134" s="393" t="s">
        <v>155</v>
      </c>
      <c r="D134" s="394" t="s">
        <v>122</v>
      </c>
      <c r="E134" s="652">
        <f>SUM('Espai esdeveniment'!E64,'Dades alimentació i begudes'!E75,'Altres empreses proveïdores'!E53,'Dades Allotjament'!E43,'Dades transport'!E68,'Dades organització'!E82)</f>
        <v>0</v>
      </c>
      <c r="H134" s="312"/>
      <c r="I134" s="312"/>
      <c r="J134" s="312"/>
      <c r="K134" s="312"/>
      <c r="L134" s="312"/>
      <c r="M134" s="312"/>
      <c r="N134" s="312"/>
      <c r="O134" s="312"/>
      <c r="P134" s="312"/>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c r="DB134" s="37"/>
      <c r="DC134" s="37"/>
      <c r="DD134" s="37"/>
      <c r="DE134" s="37"/>
      <c r="DF134" s="37"/>
      <c r="DG134" s="37"/>
      <c r="DH134" s="37"/>
      <c r="DI134" s="37"/>
      <c r="DJ134" s="37"/>
      <c r="DK134" s="37"/>
      <c r="DL134" s="37"/>
      <c r="DM134" s="37"/>
      <c r="DN134" s="37"/>
      <c r="DO134" s="37"/>
      <c r="DP134" s="37"/>
      <c r="DQ134" s="37"/>
      <c r="DR134" s="37"/>
      <c r="DS134" s="37"/>
      <c r="DT134" s="37"/>
      <c r="DU134" s="37"/>
      <c r="DV134" s="37"/>
      <c r="DW134" s="37"/>
      <c r="DX134" s="37"/>
      <c r="DY134" s="37"/>
      <c r="DZ134" s="37"/>
      <c r="EA134" s="37"/>
      <c r="EB134" s="37"/>
      <c r="EC134" s="37"/>
      <c r="ED134" s="37"/>
      <c r="EE134" s="37"/>
      <c r="EF134" s="37"/>
      <c r="EG134" s="37"/>
      <c r="EH134" s="37"/>
      <c r="EI134" s="37"/>
      <c r="EJ134" s="37"/>
      <c r="EK134" s="37"/>
      <c r="EL134" s="37"/>
      <c r="EM134" s="37"/>
      <c r="EN134" s="37"/>
      <c r="EO134" s="37"/>
      <c r="EP134" s="37"/>
      <c r="EQ134" s="37"/>
      <c r="ER134" s="37"/>
      <c r="ES134" s="37"/>
      <c r="ET134" s="37"/>
      <c r="EU134" s="37"/>
      <c r="EV134" s="37"/>
      <c r="EW134" s="37"/>
      <c r="EX134" s="37"/>
      <c r="EY134" s="37"/>
      <c r="EZ134" s="37"/>
      <c r="FA134" s="37"/>
      <c r="FB134" s="37"/>
      <c r="FC134" s="37"/>
      <c r="FD134" s="37"/>
      <c r="FE134" s="37"/>
      <c r="FF134" s="37"/>
      <c r="FG134" s="37"/>
      <c r="FH134" s="37"/>
      <c r="FI134" s="37"/>
      <c r="FJ134" s="37"/>
      <c r="FK134" s="37"/>
      <c r="FL134" s="37"/>
      <c r="FM134" s="37"/>
      <c r="FN134" s="37"/>
      <c r="FO134" s="37"/>
      <c r="FP134" s="37"/>
      <c r="FQ134" s="37"/>
      <c r="FR134" s="37"/>
      <c r="FS134" s="37"/>
      <c r="FT134" s="37"/>
      <c r="FU134" s="37"/>
      <c r="FV134" s="37"/>
      <c r="FW134" s="37"/>
      <c r="FX134" s="37"/>
      <c r="FY134" s="37"/>
      <c r="FZ134" s="37"/>
      <c r="GA134" s="37"/>
      <c r="GB134" s="37"/>
      <c r="GC134" s="37"/>
      <c r="GD134" s="37"/>
      <c r="GE134" s="37"/>
      <c r="GF134" s="37"/>
      <c r="GG134" s="37"/>
      <c r="GH134" s="37"/>
      <c r="GI134" s="37"/>
      <c r="GJ134" s="37"/>
      <c r="GK134" s="37"/>
      <c r="GL134" s="37"/>
      <c r="GM134" s="37"/>
      <c r="GN134" s="37"/>
      <c r="GO134" s="37"/>
      <c r="GP134" s="37"/>
      <c r="GQ134" s="37"/>
      <c r="GR134" s="37"/>
      <c r="GS134" s="37"/>
      <c r="GT134" s="37"/>
      <c r="GU134" s="37"/>
      <c r="GV134" s="37"/>
      <c r="GW134" s="37"/>
      <c r="GX134" s="37"/>
      <c r="GY134" s="37"/>
      <c r="GZ134" s="37"/>
      <c r="HA134" s="37"/>
      <c r="HB134" s="37"/>
      <c r="HC134" s="37"/>
      <c r="HD134" s="37"/>
      <c r="HE134" s="37"/>
      <c r="HF134" s="37"/>
      <c r="HG134" s="37"/>
      <c r="HH134" s="37"/>
      <c r="HI134" s="37"/>
      <c r="HJ134" s="37"/>
      <c r="HK134" s="37"/>
      <c r="HL134" s="37"/>
      <c r="HM134" s="37"/>
      <c r="HN134" s="37"/>
      <c r="HO134" s="37"/>
      <c r="HP134" s="37"/>
      <c r="HQ134" s="37"/>
      <c r="HR134" s="37"/>
      <c r="HS134" s="37"/>
      <c r="HT134" s="37"/>
      <c r="HU134" s="37"/>
      <c r="HV134" s="37"/>
      <c r="HW134" s="37"/>
      <c r="HX134" s="37"/>
      <c r="HY134" s="37"/>
      <c r="HZ134" s="37"/>
      <c r="IA134" s="37"/>
      <c r="IB134" s="37"/>
      <c r="IC134" s="37"/>
    </row>
    <row r="135" spans="1:237" ht="14.4" customHeight="1" thickBot="1">
      <c r="A135" s="312"/>
      <c r="B135" s="408"/>
      <c r="C135" s="393" t="s">
        <v>484</v>
      </c>
      <c r="D135" s="394" t="s">
        <v>122</v>
      </c>
      <c r="E135" s="652">
        <f>SUM('Espai esdeveniment'!E65,'Dades alimentació i begudes'!E76,'Altres empreses proveïdores'!E54,'Dades Allotjament'!E44,'Dades transport'!E69,'Dades organització'!E83)</f>
        <v>0</v>
      </c>
      <c r="H135" s="312"/>
      <c r="I135" s="312"/>
      <c r="J135" s="312"/>
      <c r="K135" s="312"/>
      <c r="L135" s="312"/>
      <c r="M135" s="312"/>
      <c r="N135" s="312"/>
      <c r="O135" s="312"/>
      <c r="P135" s="312"/>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c r="CV135" s="37"/>
      <c r="CW135" s="37"/>
      <c r="CX135" s="37"/>
      <c r="CY135" s="37"/>
      <c r="CZ135" s="37"/>
      <c r="DA135" s="37"/>
      <c r="DB135" s="37"/>
      <c r="DC135" s="37"/>
      <c r="DD135" s="37"/>
      <c r="DE135" s="37"/>
      <c r="DF135" s="37"/>
      <c r="DG135" s="37"/>
      <c r="DH135" s="37"/>
      <c r="DI135" s="37"/>
      <c r="DJ135" s="37"/>
      <c r="DK135" s="37"/>
      <c r="DL135" s="37"/>
      <c r="DM135" s="37"/>
      <c r="DN135" s="37"/>
      <c r="DO135" s="37"/>
      <c r="DP135" s="37"/>
      <c r="DQ135" s="37"/>
      <c r="DR135" s="37"/>
      <c r="DS135" s="37"/>
      <c r="DT135" s="37"/>
      <c r="DU135" s="37"/>
      <c r="DV135" s="37"/>
      <c r="DW135" s="37"/>
      <c r="DX135" s="37"/>
      <c r="DY135" s="37"/>
      <c r="DZ135" s="37"/>
      <c r="EA135" s="37"/>
      <c r="EB135" s="37"/>
      <c r="EC135" s="37"/>
      <c r="ED135" s="37"/>
      <c r="EE135" s="37"/>
      <c r="EF135" s="37"/>
      <c r="EG135" s="37"/>
      <c r="EH135" s="37"/>
      <c r="EI135" s="37"/>
      <c r="EJ135" s="37"/>
      <c r="EK135" s="37"/>
      <c r="EL135" s="37"/>
      <c r="EM135" s="37"/>
      <c r="EN135" s="37"/>
      <c r="EO135" s="37"/>
      <c r="EP135" s="37"/>
      <c r="EQ135" s="37"/>
      <c r="ER135" s="37"/>
      <c r="ES135" s="37"/>
      <c r="ET135" s="37"/>
      <c r="EU135" s="37"/>
      <c r="EV135" s="37"/>
      <c r="EW135" s="37"/>
      <c r="EX135" s="37"/>
      <c r="EY135" s="37"/>
      <c r="EZ135" s="37"/>
      <c r="FA135" s="37"/>
      <c r="FB135" s="37"/>
      <c r="FC135" s="37"/>
      <c r="FD135" s="37"/>
      <c r="FE135" s="37"/>
      <c r="FF135" s="37"/>
      <c r="FG135" s="37"/>
      <c r="FH135" s="37"/>
      <c r="FI135" s="37"/>
      <c r="FJ135" s="37"/>
      <c r="FK135" s="37"/>
      <c r="FL135" s="37"/>
      <c r="FM135" s="37"/>
      <c r="FN135" s="37"/>
      <c r="FO135" s="37"/>
      <c r="FP135" s="37"/>
      <c r="FQ135" s="37"/>
      <c r="FR135" s="37"/>
      <c r="FS135" s="37"/>
      <c r="FT135" s="37"/>
      <c r="FU135" s="37"/>
      <c r="FV135" s="37"/>
      <c r="FW135" s="37"/>
      <c r="FX135" s="37"/>
      <c r="FY135" s="37"/>
      <c r="FZ135" s="37"/>
      <c r="GA135" s="37"/>
      <c r="GB135" s="37"/>
      <c r="GC135" s="37"/>
      <c r="GD135" s="37"/>
      <c r="GE135" s="37"/>
      <c r="GF135" s="37"/>
      <c r="GG135" s="37"/>
      <c r="GH135" s="37"/>
      <c r="GI135" s="37"/>
      <c r="GJ135" s="37"/>
      <c r="GK135" s="37"/>
      <c r="GL135" s="37"/>
      <c r="GM135" s="37"/>
      <c r="GN135" s="37"/>
      <c r="GO135" s="37"/>
      <c r="GP135" s="37"/>
      <c r="GQ135" s="37"/>
      <c r="GR135" s="37"/>
      <c r="GS135" s="37"/>
      <c r="GT135" s="37"/>
      <c r="GU135" s="37"/>
      <c r="GV135" s="37"/>
      <c r="GW135" s="37"/>
      <c r="GX135" s="37"/>
      <c r="GY135" s="37"/>
      <c r="GZ135" s="37"/>
      <c r="HA135" s="37"/>
      <c r="HB135" s="37"/>
      <c r="HC135" s="37"/>
      <c r="HD135" s="37"/>
      <c r="HE135" s="37"/>
      <c r="HF135" s="37"/>
      <c r="HG135" s="37"/>
      <c r="HH135" s="37"/>
      <c r="HI135" s="37"/>
      <c r="HJ135" s="37"/>
      <c r="HK135" s="37"/>
      <c r="HL135" s="37"/>
      <c r="HM135" s="37"/>
      <c r="HN135" s="37"/>
      <c r="HO135" s="37"/>
      <c r="HP135" s="37"/>
      <c r="HQ135" s="37"/>
      <c r="HR135" s="37"/>
      <c r="HS135" s="37"/>
      <c r="HT135" s="37"/>
      <c r="HU135" s="37"/>
      <c r="HV135" s="37"/>
      <c r="HW135" s="37"/>
      <c r="HX135" s="37"/>
      <c r="HY135" s="37"/>
      <c r="HZ135" s="37"/>
      <c r="IA135" s="37"/>
      <c r="IB135" s="37"/>
      <c r="IC135" s="37"/>
    </row>
    <row r="136" spans="1:237" ht="14.4" customHeight="1" thickBot="1">
      <c r="A136" s="312"/>
      <c r="B136" s="409" t="s">
        <v>524</v>
      </c>
      <c r="C136" s="658" t="s">
        <v>485</v>
      </c>
      <c r="D136" s="659" t="s">
        <v>122</v>
      </c>
      <c r="E136" s="660">
        <f>SUM(E137:E139)</f>
        <v>0</v>
      </c>
      <c r="H136" s="312"/>
      <c r="I136" s="312"/>
      <c r="J136" s="312"/>
      <c r="K136" s="312"/>
      <c r="L136" s="312"/>
      <c r="M136" s="312"/>
      <c r="N136" s="312"/>
      <c r="O136" s="312"/>
      <c r="P136" s="312"/>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c r="CV136" s="37"/>
      <c r="CW136" s="37"/>
      <c r="CX136" s="37"/>
      <c r="CY136" s="37"/>
      <c r="CZ136" s="37"/>
      <c r="DA136" s="37"/>
      <c r="DB136" s="37"/>
      <c r="DC136" s="37"/>
      <c r="DD136" s="37"/>
      <c r="DE136" s="37"/>
      <c r="DF136" s="37"/>
      <c r="DG136" s="37"/>
      <c r="DH136" s="37"/>
      <c r="DI136" s="37"/>
      <c r="DJ136" s="37"/>
      <c r="DK136" s="37"/>
      <c r="DL136" s="37"/>
      <c r="DM136" s="37"/>
      <c r="DN136" s="37"/>
      <c r="DO136" s="37"/>
      <c r="DP136" s="37"/>
      <c r="DQ136" s="37"/>
      <c r="DR136" s="37"/>
      <c r="DS136" s="37"/>
      <c r="DT136" s="37"/>
      <c r="DU136" s="37"/>
      <c r="DV136" s="37"/>
      <c r="DW136" s="37"/>
      <c r="DX136" s="37"/>
      <c r="DY136" s="37"/>
      <c r="DZ136" s="37"/>
      <c r="EA136" s="37"/>
      <c r="EB136" s="37"/>
      <c r="EC136" s="37"/>
      <c r="ED136" s="37"/>
      <c r="EE136" s="37"/>
      <c r="EF136" s="37"/>
      <c r="EG136" s="37"/>
      <c r="EH136" s="37"/>
      <c r="EI136" s="37"/>
      <c r="EJ136" s="37"/>
      <c r="EK136" s="37"/>
      <c r="EL136" s="37"/>
      <c r="EM136" s="37"/>
      <c r="EN136" s="37"/>
      <c r="EO136" s="37"/>
      <c r="EP136" s="37"/>
      <c r="EQ136" s="37"/>
      <c r="ER136" s="37"/>
      <c r="ES136" s="37"/>
      <c r="ET136" s="37"/>
      <c r="EU136" s="37"/>
      <c r="EV136" s="37"/>
      <c r="EW136" s="37"/>
      <c r="EX136" s="37"/>
      <c r="EY136" s="37"/>
      <c r="EZ136" s="37"/>
      <c r="FA136" s="37"/>
      <c r="FB136" s="37"/>
      <c r="FC136" s="37"/>
      <c r="FD136" s="37"/>
      <c r="FE136" s="37"/>
      <c r="FF136" s="37"/>
      <c r="FG136" s="37"/>
      <c r="FH136" s="37"/>
      <c r="FI136" s="37"/>
      <c r="FJ136" s="37"/>
      <c r="FK136" s="37"/>
      <c r="FL136" s="37"/>
      <c r="FM136" s="37"/>
      <c r="FN136" s="37"/>
      <c r="FO136" s="37"/>
      <c r="FP136" s="37"/>
      <c r="FQ136" s="37"/>
      <c r="FR136" s="37"/>
      <c r="FS136" s="37"/>
      <c r="FT136" s="37"/>
      <c r="FU136" s="37"/>
      <c r="FV136" s="37"/>
      <c r="FW136" s="37"/>
      <c r="FX136" s="37"/>
      <c r="FY136" s="37"/>
      <c r="FZ136" s="37"/>
      <c r="GA136" s="37"/>
      <c r="GB136" s="37"/>
      <c r="GC136" s="37"/>
      <c r="GD136" s="37"/>
      <c r="GE136" s="37"/>
      <c r="GF136" s="37"/>
      <c r="GG136" s="37"/>
      <c r="GH136" s="37"/>
      <c r="GI136" s="37"/>
      <c r="GJ136" s="37"/>
      <c r="GK136" s="37"/>
      <c r="GL136" s="37"/>
      <c r="GM136" s="37"/>
      <c r="GN136" s="37"/>
      <c r="GO136" s="37"/>
      <c r="GP136" s="37"/>
      <c r="GQ136" s="37"/>
      <c r="GR136" s="37"/>
      <c r="GS136" s="37"/>
      <c r="GT136" s="37"/>
      <c r="GU136" s="37"/>
      <c r="GV136" s="37"/>
      <c r="GW136" s="37"/>
      <c r="GX136" s="37"/>
      <c r="GY136" s="37"/>
      <c r="GZ136" s="37"/>
      <c r="HA136" s="37"/>
      <c r="HB136" s="37"/>
      <c r="HC136" s="37"/>
      <c r="HD136" s="37"/>
      <c r="HE136" s="37"/>
      <c r="HF136" s="37"/>
      <c r="HG136" s="37"/>
      <c r="HH136" s="37"/>
      <c r="HI136" s="37"/>
      <c r="HJ136" s="37"/>
      <c r="HK136" s="37"/>
      <c r="HL136" s="37"/>
      <c r="HM136" s="37"/>
      <c r="HN136" s="37"/>
      <c r="HO136" s="37"/>
      <c r="HP136" s="37"/>
      <c r="HQ136" s="37"/>
      <c r="HR136" s="37"/>
      <c r="HS136" s="37"/>
      <c r="HT136" s="37"/>
      <c r="HU136" s="37"/>
      <c r="HV136" s="37"/>
      <c r="HW136" s="37"/>
      <c r="HX136" s="37"/>
      <c r="HY136" s="37"/>
      <c r="HZ136" s="37"/>
      <c r="IA136" s="37"/>
      <c r="IB136" s="37"/>
      <c r="IC136" s="37"/>
    </row>
    <row r="137" spans="1:237" ht="14.4" customHeight="1" thickBot="1">
      <c r="A137" s="312"/>
      <c r="B137" s="407" t="s">
        <v>445</v>
      </c>
      <c r="C137" s="393" t="s">
        <v>156</v>
      </c>
      <c r="D137" s="394" t="s">
        <v>122</v>
      </c>
      <c r="E137" s="652">
        <f>SUM('Espai esdeveniment'!E67,'Dades alimentació i begudes'!E78,'Altres empreses proveïdores'!E56,'Dades Allotjament'!E46,'Dades transport'!E71,'Dades organització'!E85)</f>
        <v>0</v>
      </c>
      <c r="H137" s="312"/>
      <c r="I137" s="312"/>
      <c r="J137" s="312"/>
      <c r="K137" s="312"/>
      <c r="L137" s="312"/>
      <c r="M137" s="312"/>
      <c r="N137" s="312"/>
      <c r="O137" s="312"/>
      <c r="P137" s="312"/>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c r="CZ137" s="37"/>
      <c r="DA137" s="37"/>
      <c r="DB137" s="37"/>
      <c r="DC137" s="37"/>
      <c r="DD137" s="37"/>
      <c r="DE137" s="37"/>
      <c r="DF137" s="37"/>
      <c r="DG137" s="37"/>
      <c r="DH137" s="37"/>
      <c r="DI137" s="37"/>
      <c r="DJ137" s="37"/>
      <c r="DK137" s="37"/>
      <c r="DL137" s="37"/>
      <c r="DM137" s="37"/>
      <c r="DN137" s="37"/>
      <c r="DO137" s="37"/>
      <c r="DP137" s="37"/>
      <c r="DQ137" s="37"/>
      <c r="DR137" s="37"/>
      <c r="DS137" s="37"/>
      <c r="DT137" s="37"/>
      <c r="DU137" s="37"/>
      <c r="DV137" s="37"/>
      <c r="DW137" s="37"/>
      <c r="DX137" s="37"/>
      <c r="DY137" s="37"/>
      <c r="DZ137" s="37"/>
      <c r="EA137" s="37"/>
      <c r="EB137" s="37"/>
      <c r="EC137" s="37"/>
      <c r="ED137" s="37"/>
      <c r="EE137" s="37"/>
      <c r="EF137" s="37"/>
      <c r="EG137" s="37"/>
      <c r="EH137" s="37"/>
      <c r="EI137" s="37"/>
      <c r="EJ137" s="37"/>
      <c r="EK137" s="37"/>
      <c r="EL137" s="37"/>
      <c r="EM137" s="37"/>
      <c r="EN137" s="37"/>
      <c r="EO137" s="37"/>
      <c r="EP137" s="37"/>
      <c r="EQ137" s="37"/>
      <c r="ER137" s="37"/>
      <c r="ES137" s="37"/>
      <c r="ET137" s="37"/>
      <c r="EU137" s="37"/>
      <c r="EV137" s="37"/>
      <c r="EW137" s="37"/>
      <c r="EX137" s="37"/>
      <c r="EY137" s="37"/>
      <c r="EZ137" s="37"/>
      <c r="FA137" s="37"/>
      <c r="FB137" s="37"/>
      <c r="FC137" s="37"/>
      <c r="FD137" s="37"/>
      <c r="FE137" s="37"/>
      <c r="FF137" s="37"/>
      <c r="FG137" s="37"/>
      <c r="FH137" s="37"/>
      <c r="FI137" s="37"/>
      <c r="FJ137" s="37"/>
      <c r="FK137" s="37"/>
      <c r="FL137" s="37"/>
      <c r="FM137" s="37"/>
      <c r="FN137" s="37"/>
      <c r="FO137" s="37"/>
      <c r="FP137" s="37"/>
      <c r="FQ137" s="37"/>
      <c r="FR137" s="37"/>
      <c r="FS137" s="37"/>
      <c r="FT137" s="37"/>
      <c r="FU137" s="37"/>
      <c r="FV137" s="37"/>
      <c r="FW137" s="37"/>
      <c r="FX137" s="37"/>
      <c r="FY137" s="37"/>
      <c r="FZ137" s="37"/>
      <c r="GA137" s="37"/>
      <c r="GB137" s="37"/>
      <c r="GC137" s="37"/>
      <c r="GD137" s="37"/>
      <c r="GE137" s="37"/>
      <c r="GF137" s="37"/>
      <c r="GG137" s="37"/>
      <c r="GH137" s="37"/>
      <c r="GI137" s="37"/>
      <c r="GJ137" s="37"/>
      <c r="GK137" s="37"/>
      <c r="GL137" s="37"/>
      <c r="GM137" s="37"/>
      <c r="GN137" s="37"/>
      <c r="GO137" s="37"/>
      <c r="GP137" s="37"/>
      <c r="GQ137" s="37"/>
      <c r="GR137" s="37"/>
      <c r="GS137" s="37"/>
      <c r="GT137" s="37"/>
      <c r="GU137" s="37"/>
      <c r="GV137" s="37"/>
      <c r="GW137" s="37"/>
      <c r="GX137" s="37"/>
      <c r="GY137" s="37"/>
      <c r="GZ137" s="37"/>
      <c r="HA137" s="37"/>
      <c r="HB137" s="37"/>
      <c r="HC137" s="37"/>
      <c r="HD137" s="37"/>
      <c r="HE137" s="37"/>
      <c r="HF137" s="37"/>
      <c r="HG137" s="37"/>
      <c r="HH137" s="37"/>
      <c r="HI137" s="37"/>
      <c r="HJ137" s="37"/>
      <c r="HK137" s="37"/>
      <c r="HL137" s="37"/>
      <c r="HM137" s="37"/>
      <c r="HN137" s="37"/>
      <c r="HO137" s="37"/>
      <c r="HP137" s="37"/>
      <c r="HQ137" s="37"/>
      <c r="HR137" s="37"/>
      <c r="HS137" s="37"/>
      <c r="HT137" s="37"/>
      <c r="HU137" s="37"/>
      <c r="HV137" s="37"/>
      <c r="HW137" s="37"/>
      <c r="HX137" s="37"/>
      <c r="HY137" s="37"/>
      <c r="HZ137" s="37"/>
      <c r="IA137" s="37"/>
      <c r="IB137" s="37"/>
      <c r="IC137" s="37"/>
    </row>
    <row r="138" spans="1:237" ht="14.4" customHeight="1" thickBot="1">
      <c r="A138" s="312"/>
      <c r="B138" s="403"/>
      <c r="C138" s="393" t="s">
        <v>157</v>
      </c>
      <c r="D138" s="394" t="s">
        <v>122</v>
      </c>
      <c r="E138" s="652">
        <f>SUM('Espai esdeveniment'!E68,'Dades alimentació i begudes'!E79,'Altres empreses proveïdores'!E57,'Dades Allotjament'!E47,'Dades transport'!E72,'Dades organització'!E86)</f>
        <v>0</v>
      </c>
      <c r="H138" s="312"/>
      <c r="I138" s="312"/>
      <c r="J138" s="312"/>
      <c r="K138" s="312"/>
      <c r="L138" s="312"/>
      <c r="M138" s="312"/>
      <c r="N138" s="312"/>
      <c r="O138" s="312"/>
      <c r="P138" s="312"/>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c r="DB138" s="37"/>
      <c r="DC138" s="37"/>
      <c r="DD138" s="37"/>
      <c r="DE138" s="37"/>
      <c r="DF138" s="37"/>
      <c r="DG138" s="37"/>
      <c r="DH138" s="37"/>
      <c r="DI138" s="37"/>
      <c r="DJ138" s="37"/>
      <c r="DK138" s="37"/>
      <c r="DL138" s="37"/>
      <c r="DM138" s="37"/>
      <c r="DN138" s="37"/>
      <c r="DO138" s="37"/>
      <c r="DP138" s="37"/>
      <c r="DQ138" s="37"/>
      <c r="DR138" s="37"/>
      <c r="DS138" s="37"/>
      <c r="DT138" s="37"/>
      <c r="DU138" s="37"/>
      <c r="DV138" s="37"/>
      <c r="DW138" s="37"/>
      <c r="DX138" s="37"/>
      <c r="DY138" s="37"/>
      <c r="DZ138" s="37"/>
      <c r="EA138" s="37"/>
      <c r="EB138" s="37"/>
      <c r="EC138" s="37"/>
      <c r="ED138" s="37"/>
      <c r="EE138" s="37"/>
      <c r="EF138" s="37"/>
      <c r="EG138" s="37"/>
      <c r="EH138" s="37"/>
      <c r="EI138" s="37"/>
      <c r="EJ138" s="37"/>
      <c r="EK138" s="37"/>
      <c r="EL138" s="37"/>
      <c r="EM138" s="37"/>
      <c r="EN138" s="37"/>
      <c r="EO138" s="37"/>
      <c r="EP138" s="37"/>
      <c r="EQ138" s="37"/>
      <c r="ER138" s="37"/>
      <c r="ES138" s="37"/>
      <c r="ET138" s="37"/>
      <c r="EU138" s="37"/>
      <c r="EV138" s="37"/>
      <c r="EW138" s="37"/>
      <c r="EX138" s="37"/>
      <c r="EY138" s="37"/>
      <c r="EZ138" s="37"/>
      <c r="FA138" s="37"/>
      <c r="FB138" s="37"/>
      <c r="FC138" s="37"/>
      <c r="FD138" s="37"/>
      <c r="FE138" s="37"/>
      <c r="FF138" s="37"/>
      <c r="FG138" s="37"/>
      <c r="FH138" s="37"/>
      <c r="FI138" s="37"/>
      <c r="FJ138" s="37"/>
      <c r="FK138" s="37"/>
      <c r="FL138" s="37"/>
      <c r="FM138" s="37"/>
      <c r="FN138" s="37"/>
      <c r="FO138" s="37"/>
      <c r="FP138" s="37"/>
      <c r="FQ138" s="37"/>
      <c r="FR138" s="37"/>
      <c r="FS138" s="37"/>
      <c r="FT138" s="37"/>
      <c r="FU138" s="37"/>
      <c r="FV138" s="37"/>
      <c r="FW138" s="37"/>
      <c r="FX138" s="37"/>
      <c r="FY138" s="37"/>
      <c r="FZ138" s="37"/>
      <c r="GA138" s="37"/>
      <c r="GB138" s="37"/>
      <c r="GC138" s="37"/>
      <c r="GD138" s="37"/>
      <c r="GE138" s="37"/>
      <c r="GF138" s="37"/>
      <c r="GG138" s="37"/>
      <c r="GH138" s="37"/>
      <c r="GI138" s="37"/>
      <c r="GJ138" s="37"/>
      <c r="GK138" s="37"/>
      <c r="GL138" s="37"/>
      <c r="GM138" s="37"/>
      <c r="GN138" s="37"/>
      <c r="GO138" s="37"/>
      <c r="GP138" s="37"/>
      <c r="GQ138" s="37"/>
      <c r="GR138" s="37"/>
      <c r="GS138" s="37"/>
      <c r="GT138" s="37"/>
      <c r="GU138" s="37"/>
      <c r="GV138" s="37"/>
      <c r="GW138" s="37"/>
      <c r="GX138" s="37"/>
      <c r="GY138" s="37"/>
      <c r="GZ138" s="37"/>
      <c r="HA138" s="37"/>
      <c r="HB138" s="37"/>
      <c r="HC138" s="37"/>
      <c r="HD138" s="37"/>
      <c r="HE138" s="37"/>
      <c r="HF138" s="37"/>
      <c r="HG138" s="37"/>
      <c r="HH138" s="37"/>
      <c r="HI138" s="37"/>
      <c r="HJ138" s="37"/>
      <c r="HK138" s="37"/>
      <c r="HL138" s="37"/>
      <c r="HM138" s="37"/>
      <c r="HN138" s="37"/>
      <c r="HO138" s="37"/>
      <c r="HP138" s="37"/>
      <c r="HQ138" s="37"/>
      <c r="HR138" s="37"/>
      <c r="HS138" s="37"/>
      <c r="HT138" s="37"/>
      <c r="HU138" s="37"/>
      <c r="HV138" s="37"/>
      <c r="HW138" s="37"/>
      <c r="HX138" s="37"/>
      <c r="HY138" s="37"/>
      <c r="HZ138" s="37"/>
      <c r="IA138" s="37"/>
      <c r="IB138" s="37"/>
      <c r="IC138" s="37"/>
    </row>
    <row r="139" spans="1:237" ht="15" customHeight="1" thickBot="1">
      <c r="A139" s="312"/>
      <c r="B139" s="408"/>
      <c r="C139" s="405" t="s">
        <v>486</v>
      </c>
      <c r="D139" s="398" t="s">
        <v>122</v>
      </c>
      <c r="E139" s="649">
        <f>SUM('Espai esdeveniment'!E69,'Dades alimentació i begudes'!E80,'Altres empreses proveïdores'!E58,'Dades Allotjament'!E48,'Dades transport'!E73,'Dades organització'!E87)</f>
        <v>0</v>
      </c>
      <c r="H139" s="312"/>
      <c r="I139" s="312"/>
      <c r="J139" s="312"/>
      <c r="K139" s="312"/>
      <c r="L139" s="312"/>
      <c r="M139" s="312"/>
      <c r="N139" s="312"/>
      <c r="O139" s="312"/>
      <c r="P139" s="312"/>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c r="DB139" s="37"/>
      <c r="DC139" s="37"/>
      <c r="DD139" s="37"/>
      <c r="DE139" s="37"/>
      <c r="DF139" s="37"/>
      <c r="DG139" s="37"/>
      <c r="DH139" s="37"/>
      <c r="DI139" s="37"/>
      <c r="DJ139" s="37"/>
      <c r="DK139" s="37"/>
      <c r="DL139" s="37"/>
      <c r="DM139" s="37"/>
      <c r="DN139" s="37"/>
      <c r="DO139" s="37"/>
      <c r="DP139" s="37"/>
      <c r="DQ139" s="37"/>
      <c r="DR139" s="37"/>
      <c r="DS139" s="37"/>
      <c r="DT139" s="37"/>
      <c r="DU139" s="37"/>
      <c r="DV139" s="37"/>
      <c r="DW139" s="37"/>
      <c r="DX139" s="37"/>
      <c r="DY139" s="37"/>
      <c r="DZ139" s="37"/>
      <c r="EA139" s="37"/>
      <c r="EB139" s="37"/>
      <c r="EC139" s="37"/>
      <c r="ED139" s="37"/>
      <c r="EE139" s="37"/>
      <c r="EF139" s="37"/>
      <c r="EG139" s="37"/>
      <c r="EH139" s="37"/>
      <c r="EI139" s="37"/>
      <c r="EJ139" s="37"/>
      <c r="EK139" s="37"/>
      <c r="EL139" s="37"/>
      <c r="EM139" s="37"/>
      <c r="EN139" s="37"/>
      <c r="EO139" s="37"/>
      <c r="EP139" s="37"/>
      <c r="EQ139" s="37"/>
      <c r="ER139" s="37"/>
      <c r="ES139" s="37"/>
      <c r="ET139" s="37"/>
      <c r="EU139" s="37"/>
      <c r="EV139" s="37"/>
      <c r="EW139" s="37"/>
      <c r="EX139" s="37"/>
      <c r="EY139" s="37"/>
      <c r="EZ139" s="37"/>
      <c r="FA139" s="37"/>
      <c r="FB139" s="37"/>
      <c r="FC139" s="37"/>
      <c r="FD139" s="37"/>
      <c r="FE139" s="37"/>
      <c r="FF139" s="37"/>
      <c r="FG139" s="37"/>
      <c r="FH139" s="37"/>
      <c r="FI139" s="37"/>
      <c r="FJ139" s="37"/>
      <c r="FK139" s="37"/>
      <c r="FL139" s="37"/>
      <c r="FM139" s="37"/>
      <c r="FN139" s="37"/>
      <c r="FO139" s="37"/>
      <c r="FP139" s="37"/>
      <c r="FQ139" s="37"/>
      <c r="FR139" s="37"/>
      <c r="FS139" s="37"/>
      <c r="FT139" s="37"/>
      <c r="FU139" s="37"/>
      <c r="FV139" s="37"/>
      <c r="FW139" s="37"/>
      <c r="FX139" s="37"/>
      <c r="FY139" s="37"/>
      <c r="FZ139" s="37"/>
      <c r="GA139" s="37"/>
      <c r="GB139" s="37"/>
      <c r="GC139" s="37"/>
      <c r="GD139" s="37"/>
      <c r="GE139" s="37"/>
      <c r="GF139" s="37"/>
      <c r="GG139" s="37"/>
      <c r="GH139" s="37"/>
      <c r="GI139" s="37"/>
      <c r="GJ139" s="37"/>
      <c r="GK139" s="37"/>
      <c r="GL139" s="37"/>
      <c r="GM139" s="37"/>
      <c r="GN139" s="37"/>
      <c r="GO139" s="37"/>
      <c r="GP139" s="37"/>
      <c r="GQ139" s="37"/>
      <c r="GR139" s="37"/>
      <c r="GS139" s="37"/>
      <c r="GT139" s="37"/>
      <c r="GU139" s="37"/>
      <c r="GV139" s="37"/>
      <c r="GW139" s="37"/>
      <c r="GX139" s="37"/>
      <c r="GY139" s="37"/>
      <c r="GZ139" s="37"/>
      <c r="HA139" s="37"/>
      <c r="HB139" s="37"/>
      <c r="HC139" s="37"/>
      <c r="HD139" s="37"/>
      <c r="HE139" s="37"/>
      <c r="HF139" s="37"/>
      <c r="HG139" s="37"/>
      <c r="HH139" s="37"/>
      <c r="HI139" s="37"/>
      <c r="HJ139" s="37"/>
      <c r="HK139" s="37"/>
      <c r="HL139" s="37"/>
      <c r="HM139" s="37"/>
      <c r="HN139" s="37"/>
      <c r="HO139" s="37"/>
      <c r="HP139" s="37"/>
      <c r="HQ139" s="37"/>
      <c r="HR139" s="37"/>
      <c r="HS139" s="37"/>
      <c r="HT139" s="37"/>
      <c r="HU139" s="37"/>
      <c r="HV139" s="37"/>
      <c r="HW139" s="37"/>
      <c r="HX139" s="37"/>
      <c r="HY139" s="37"/>
      <c r="HZ139" s="37"/>
      <c r="IA139" s="37"/>
      <c r="IB139" s="37"/>
      <c r="IC139" s="37"/>
    </row>
    <row r="140" spans="1:237" ht="15" thickBot="1">
      <c r="A140" s="312"/>
      <c r="B140" s="312"/>
      <c r="C140" s="312"/>
      <c r="D140" s="312"/>
      <c r="E140" s="312"/>
      <c r="H140" s="312"/>
      <c r="I140" s="312"/>
      <c r="J140" s="312"/>
      <c r="K140" s="312"/>
      <c r="L140" s="312"/>
      <c r="M140" s="312"/>
      <c r="N140" s="312"/>
      <c r="O140" s="312"/>
      <c r="P140" s="312"/>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c r="CX140" s="37"/>
      <c r="CY140" s="37"/>
      <c r="CZ140" s="37"/>
      <c r="DA140" s="37"/>
      <c r="DB140" s="37"/>
      <c r="DC140" s="37"/>
      <c r="DD140" s="37"/>
      <c r="DE140" s="37"/>
      <c r="DF140" s="37"/>
      <c r="DG140" s="37"/>
      <c r="DH140" s="37"/>
      <c r="DI140" s="37"/>
      <c r="DJ140" s="37"/>
      <c r="DK140" s="37"/>
      <c r="DL140" s="37"/>
      <c r="DM140" s="37"/>
      <c r="DN140" s="37"/>
      <c r="DO140" s="37"/>
      <c r="DP140" s="37"/>
      <c r="DQ140" s="37"/>
      <c r="DR140" s="37"/>
      <c r="DS140" s="37"/>
      <c r="DT140" s="37"/>
      <c r="DU140" s="37"/>
      <c r="DV140" s="37"/>
      <c r="DW140" s="37"/>
      <c r="DX140" s="37"/>
      <c r="DY140" s="37"/>
      <c r="DZ140" s="37"/>
      <c r="EA140" s="37"/>
      <c r="EB140" s="37"/>
      <c r="EC140" s="37"/>
      <c r="ED140" s="37"/>
      <c r="EE140" s="37"/>
      <c r="EF140" s="37"/>
      <c r="EG140" s="37"/>
      <c r="EH140" s="37"/>
      <c r="EI140" s="37"/>
      <c r="EJ140" s="37"/>
      <c r="EK140" s="37"/>
      <c r="EL140" s="37"/>
      <c r="EM140" s="37"/>
      <c r="EN140" s="37"/>
      <c r="EO140" s="37"/>
      <c r="EP140" s="37"/>
      <c r="EQ140" s="37"/>
      <c r="ER140" s="37"/>
      <c r="ES140" s="37"/>
      <c r="ET140" s="37"/>
      <c r="EU140" s="37"/>
      <c r="EV140" s="37"/>
      <c r="EW140" s="37"/>
      <c r="EX140" s="37"/>
      <c r="EY140" s="37"/>
      <c r="EZ140" s="37"/>
      <c r="FA140" s="37"/>
      <c r="FB140" s="37"/>
      <c r="FC140" s="37"/>
      <c r="FD140" s="37"/>
      <c r="FE140" s="37"/>
      <c r="FF140" s="37"/>
      <c r="FG140" s="37"/>
      <c r="FH140" s="37"/>
      <c r="FI140" s="37"/>
      <c r="FJ140" s="37"/>
      <c r="FK140" s="37"/>
      <c r="FL140" s="37"/>
      <c r="FM140" s="37"/>
      <c r="FN140" s="37"/>
      <c r="FO140" s="37"/>
      <c r="FP140" s="37"/>
      <c r="FQ140" s="37"/>
      <c r="FR140" s="37"/>
      <c r="FS140" s="37"/>
      <c r="FT140" s="37"/>
      <c r="FU140" s="37"/>
      <c r="FV140" s="37"/>
      <c r="FW140" s="37"/>
      <c r="FX140" s="37"/>
      <c r="FY140" s="37"/>
      <c r="FZ140" s="37"/>
      <c r="GA140" s="37"/>
      <c r="GB140" s="37"/>
      <c r="GC140" s="37"/>
      <c r="GD140" s="37"/>
      <c r="GE140" s="37"/>
      <c r="GF140" s="37"/>
      <c r="GG140" s="37"/>
      <c r="GH140" s="37"/>
      <c r="GI140" s="37"/>
      <c r="GJ140" s="37"/>
      <c r="GK140" s="37"/>
      <c r="GL140" s="37"/>
      <c r="GM140" s="37"/>
      <c r="GN140" s="37"/>
      <c r="GO140" s="37"/>
      <c r="GP140" s="37"/>
      <c r="GQ140" s="37"/>
      <c r="GR140" s="37"/>
      <c r="GS140" s="37"/>
      <c r="GT140" s="37"/>
      <c r="GU140" s="37"/>
      <c r="GV140" s="37"/>
      <c r="GW140" s="37"/>
      <c r="GX140" s="37"/>
      <c r="GY140" s="37"/>
      <c r="GZ140" s="37"/>
      <c r="HA140" s="37"/>
      <c r="HB140" s="37"/>
      <c r="HC140" s="37"/>
      <c r="HD140" s="37"/>
      <c r="HE140" s="37"/>
      <c r="HF140" s="37"/>
      <c r="HG140" s="37"/>
      <c r="HH140" s="37"/>
      <c r="HI140" s="37"/>
      <c r="HJ140" s="37"/>
      <c r="HK140" s="37"/>
      <c r="HL140" s="37"/>
      <c r="HM140" s="37"/>
      <c r="HN140" s="37"/>
      <c r="HO140" s="37"/>
      <c r="HP140" s="37"/>
      <c r="HQ140" s="37"/>
      <c r="HR140" s="37"/>
      <c r="HS140" s="37"/>
      <c r="HT140" s="37"/>
      <c r="HU140" s="37"/>
      <c r="HV140" s="37"/>
      <c r="HW140" s="37"/>
      <c r="HX140" s="37"/>
      <c r="HY140" s="37"/>
      <c r="HZ140" s="37"/>
      <c r="IA140" s="37"/>
      <c r="IB140" s="37"/>
      <c r="IC140" s="37"/>
    </row>
    <row r="141" spans="1:237" ht="15" customHeight="1" thickBot="1">
      <c r="A141" s="501" t="s">
        <v>6</v>
      </c>
      <c r="B141" s="727" t="s">
        <v>158</v>
      </c>
      <c r="C141" s="728"/>
      <c r="D141" s="728"/>
      <c r="E141" s="729"/>
      <c r="H141" s="312"/>
      <c r="I141" s="312"/>
      <c r="J141" s="312"/>
      <c r="K141" s="312"/>
      <c r="L141" s="312"/>
      <c r="M141" s="312"/>
      <c r="N141" s="312"/>
      <c r="O141" s="312"/>
      <c r="P141" s="312"/>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c r="DZ141" s="37"/>
      <c r="EA141" s="37"/>
      <c r="EB141" s="37"/>
      <c r="EC141" s="37"/>
      <c r="ED141" s="37"/>
      <c r="EE141" s="37"/>
      <c r="EF141" s="37"/>
      <c r="EG141" s="37"/>
      <c r="EH141" s="37"/>
      <c r="EI141" s="37"/>
      <c r="EJ141" s="37"/>
      <c r="EK141" s="37"/>
      <c r="EL141" s="37"/>
      <c r="EM141" s="37"/>
      <c r="EN141" s="37"/>
      <c r="EO141" s="37"/>
      <c r="EP141" s="37"/>
      <c r="EQ141" s="37"/>
      <c r="ER141" s="37"/>
      <c r="ES141" s="37"/>
      <c r="ET141" s="37"/>
      <c r="EU141" s="37"/>
      <c r="EV141" s="37"/>
      <c r="EW141" s="37"/>
      <c r="EX141" s="37"/>
      <c r="EY141" s="37"/>
      <c r="EZ141" s="37"/>
      <c r="FA141" s="37"/>
      <c r="FB141" s="37"/>
      <c r="FC141" s="37"/>
      <c r="FD141" s="37"/>
      <c r="FE141" s="37"/>
      <c r="FF141" s="37"/>
      <c r="FG141" s="37"/>
      <c r="FH141" s="37"/>
      <c r="FI141" s="37"/>
      <c r="FJ141" s="37"/>
      <c r="FK141" s="37"/>
      <c r="FL141" s="37"/>
      <c r="FM141" s="37"/>
      <c r="FN141" s="37"/>
      <c r="FO141" s="37"/>
      <c r="FP141" s="37"/>
      <c r="FQ141" s="37"/>
      <c r="FR141" s="37"/>
      <c r="FS141" s="37"/>
      <c r="FT141" s="37"/>
      <c r="FU141" s="37"/>
      <c r="FV141" s="37"/>
      <c r="FW141" s="37"/>
      <c r="FX141" s="37"/>
      <c r="FY141" s="37"/>
      <c r="FZ141" s="37"/>
      <c r="GA141" s="37"/>
      <c r="GB141" s="37"/>
      <c r="GC141" s="37"/>
      <c r="GD141" s="37"/>
      <c r="GE141" s="37"/>
      <c r="GF141" s="37"/>
      <c r="GG141" s="37"/>
      <c r="GH141" s="37"/>
      <c r="GI141" s="37"/>
      <c r="GJ141" s="37"/>
      <c r="GK141" s="37"/>
      <c r="GL141" s="37"/>
      <c r="GM141" s="37"/>
      <c r="GN141" s="37"/>
      <c r="GO141" s="37"/>
      <c r="GP141" s="37"/>
      <c r="GQ141" s="37"/>
      <c r="GR141" s="37"/>
      <c r="GS141" s="37"/>
      <c r="GT141" s="37"/>
      <c r="GU141" s="37"/>
      <c r="GV141" s="37"/>
      <c r="GW141" s="37"/>
      <c r="GX141" s="37"/>
      <c r="GY141" s="37"/>
      <c r="GZ141" s="37"/>
      <c r="HA141" s="37"/>
      <c r="HB141" s="37"/>
      <c r="HC141" s="37"/>
      <c r="HD141" s="37"/>
      <c r="HE141" s="37"/>
      <c r="HF141" s="37"/>
      <c r="HG141" s="37"/>
      <c r="HH141" s="37"/>
      <c r="HI141" s="37"/>
      <c r="HJ141" s="37"/>
      <c r="HK141" s="37"/>
      <c r="HL141" s="37"/>
      <c r="HM141" s="37"/>
      <c r="HN141" s="37"/>
      <c r="HO141" s="37"/>
      <c r="HP141" s="37"/>
      <c r="HQ141" s="37"/>
      <c r="HR141" s="37"/>
      <c r="HS141" s="37"/>
      <c r="HT141" s="37"/>
      <c r="HU141" s="37"/>
      <c r="HV141" s="37"/>
      <c r="HW141" s="37"/>
      <c r="HX141" s="37"/>
      <c r="HY141" s="37"/>
      <c r="HZ141" s="37"/>
      <c r="IA141" s="37"/>
      <c r="IB141" s="37"/>
      <c r="IC141" s="37"/>
    </row>
    <row r="142" spans="1:237" ht="18.600000000000001" thickBot="1">
      <c r="A142" s="312" t="s">
        <v>159</v>
      </c>
      <c r="B142" s="366" t="s">
        <v>160</v>
      </c>
      <c r="C142" s="367" t="s">
        <v>145</v>
      </c>
      <c r="D142" s="367" t="s">
        <v>31</v>
      </c>
      <c r="E142" s="368" t="s">
        <v>77</v>
      </c>
      <c r="I142" s="312"/>
      <c r="J142" s="312"/>
      <c r="K142" s="312"/>
      <c r="L142" s="312"/>
      <c r="M142" s="312"/>
      <c r="N142" s="312"/>
      <c r="O142" s="312"/>
      <c r="P142" s="312"/>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7"/>
      <c r="DH142" s="37"/>
      <c r="DI142" s="37"/>
      <c r="DJ142" s="37"/>
      <c r="DK142" s="37"/>
      <c r="DL142" s="37"/>
      <c r="DM142" s="37"/>
      <c r="DN142" s="37"/>
      <c r="DO142" s="37"/>
      <c r="DP142" s="37"/>
      <c r="DQ142" s="37"/>
      <c r="DR142" s="37"/>
      <c r="DS142" s="37"/>
      <c r="DT142" s="37"/>
      <c r="DU142" s="37"/>
      <c r="DV142" s="37"/>
      <c r="DW142" s="37"/>
      <c r="DX142" s="37"/>
      <c r="DY142" s="37"/>
      <c r="DZ142" s="37"/>
      <c r="EA142" s="37"/>
      <c r="EB142" s="37"/>
      <c r="EC142" s="37"/>
      <c r="ED142" s="37"/>
      <c r="EE142" s="37"/>
      <c r="EF142" s="37"/>
      <c r="EG142" s="37"/>
      <c r="EH142" s="37"/>
      <c r="EI142" s="37"/>
      <c r="EJ142" s="37"/>
      <c r="EK142" s="37"/>
      <c r="EL142" s="37"/>
      <c r="EM142" s="37"/>
      <c r="EN142" s="37"/>
      <c r="EO142" s="37"/>
      <c r="EP142" s="37"/>
      <c r="EQ142" s="37"/>
      <c r="ER142" s="37"/>
      <c r="ES142" s="37"/>
      <c r="ET142" s="37"/>
      <c r="EU142" s="37"/>
      <c r="EV142" s="37"/>
      <c r="EW142" s="37"/>
      <c r="EX142" s="37"/>
      <c r="EY142" s="37"/>
      <c r="EZ142" s="37"/>
      <c r="FA142" s="37"/>
      <c r="FB142" s="37"/>
      <c r="FC142" s="37"/>
      <c r="FD142" s="37"/>
      <c r="FE142" s="37"/>
      <c r="FF142" s="37"/>
      <c r="FG142" s="37"/>
      <c r="FH142" s="37"/>
      <c r="FI142" s="37"/>
      <c r="FJ142" s="37"/>
      <c r="FK142" s="37"/>
      <c r="FL142" s="37"/>
      <c r="FM142" s="37"/>
      <c r="FN142" s="37"/>
      <c r="FO142" s="37"/>
      <c r="FP142" s="37"/>
      <c r="FQ142" s="37"/>
      <c r="FR142" s="37"/>
      <c r="FS142" s="37"/>
      <c r="FT142" s="37"/>
      <c r="FU142" s="37"/>
      <c r="FV142" s="37"/>
      <c r="FW142" s="37"/>
      <c r="FX142" s="37"/>
      <c r="FY142" s="37"/>
      <c r="FZ142" s="37"/>
      <c r="GA142" s="37"/>
      <c r="GB142" s="37"/>
      <c r="GC142" s="37"/>
      <c r="GD142" s="37"/>
      <c r="GE142" s="37"/>
      <c r="GF142" s="37"/>
      <c r="GG142" s="37"/>
      <c r="GH142" s="37"/>
      <c r="GI142" s="37"/>
      <c r="GJ142" s="37"/>
      <c r="GK142" s="37"/>
      <c r="GL142" s="37"/>
      <c r="GM142" s="37"/>
      <c r="GN142" s="37"/>
      <c r="GO142" s="37"/>
      <c r="GP142" s="37"/>
      <c r="GQ142" s="37"/>
      <c r="GR142" s="37"/>
      <c r="GS142" s="37"/>
      <c r="GT142" s="37"/>
      <c r="GU142" s="37"/>
      <c r="GV142" s="37"/>
      <c r="GW142" s="37"/>
      <c r="GX142" s="37"/>
      <c r="GY142" s="37"/>
      <c r="GZ142" s="37"/>
      <c r="HA142" s="37"/>
      <c r="HB142" s="37"/>
      <c r="HC142" s="37"/>
      <c r="HD142" s="37"/>
      <c r="HE142" s="37"/>
      <c r="HF142" s="37"/>
      <c r="HG142" s="37"/>
      <c r="HH142" s="37"/>
      <c r="HI142" s="37"/>
      <c r="HJ142" s="37"/>
      <c r="HK142" s="37"/>
      <c r="HL142" s="37"/>
      <c r="HM142" s="37"/>
      <c r="HN142" s="37"/>
      <c r="HO142" s="37"/>
      <c r="HP142" s="37"/>
      <c r="HQ142" s="37"/>
      <c r="HR142" s="37"/>
      <c r="HS142" s="37"/>
      <c r="HT142" s="37"/>
      <c r="HU142" s="37"/>
      <c r="HV142" s="37"/>
      <c r="HW142" s="37"/>
      <c r="HX142" s="37"/>
      <c r="HY142" s="37"/>
      <c r="HZ142" s="37"/>
      <c r="IA142" s="37"/>
      <c r="IB142" s="37"/>
      <c r="IC142" s="37"/>
    </row>
    <row r="143" spans="1:237" ht="14.4" customHeight="1" thickBot="1">
      <c r="A143" s="312"/>
      <c r="B143" s="402" t="s">
        <v>161</v>
      </c>
      <c r="C143" s="658" t="s">
        <v>162</v>
      </c>
      <c r="D143" s="659" t="s">
        <v>122</v>
      </c>
      <c r="E143" s="660">
        <f>SUM(E144:E146)</f>
        <v>0</v>
      </c>
      <c r="I143" s="312"/>
      <c r="J143" s="312"/>
      <c r="K143" s="312"/>
      <c r="L143" s="312"/>
      <c r="M143" s="312"/>
      <c r="N143" s="312"/>
      <c r="O143" s="312"/>
      <c r="P143" s="312"/>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c r="DB143" s="37"/>
      <c r="DC143" s="37"/>
      <c r="DD143" s="37"/>
      <c r="DE143" s="37"/>
      <c r="DF143" s="37"/>
      <c r="DG143" s="37"/>
      <c r="DH143" s="37"/>
      <c r="DI143" s="37"/>
      <c r="DJ143" s="37"/>
      <c r="DK143" s="37"/>
      <c r="DL143" s="37"/>
      <c r="DM143" s="37"/>
      <c r="DN143" s="37"/>
      <c r="DO143" s="37"/>
      <c r="DP143" s="37"/>
      <c r="DQ143" s="37"/>
      <c r="DR143" s="37"/>
      <c r="DS143" s="37"/>
      <c r="DT143" s="37"/>
      <c r="DU143" s="37"/>
      <c r="DV143" s="37"/>
      <c r="DW143" s="37"/>
      <c r="DX143" s="37"/>
      <c r="DY143" s="37"/>
      <c r="DZ143" s="37"/>
      <c r="EA143" s="37"/>
      <c r="EB143" s="37"/>
      <c r="EC143" s="37"/>
      <c r="ED143" s="37"/>
      <c r="EE143" s="37"/>
      <c r="EF143" s="37"/>
      <c r="EG143" s="37"/>
      <c r="EH143" s="37"/>
      <c r="EI143" s="37"/>
      <c r="EJ143" s="37"/>
      <c r="EK143" s="37"/>
      <c r="EL143" s="37"/>
      <c r="EM143" s="37"/>
      <c r="EN143" s="37"/>
      <c r="EO143" s="37"/>
      <c r="EP143" s="37"/>
      <c r="EQ143" s="37"/>
      <c r="ER143" s="37"/>
      <c r="ES143" s="37"/>
      <c r="ET143" s="37"/>
      <c r="EU143" s="37"/>
      <c r="EV143" s="37"/>
      <c r="EW143" s="37"/>
      <c r="EX143" s="37"/>
      <c r="EY143" s="37"/>
      <c r="EZ143" s="37"/>
      <c r="FA143" s="37"/>
      <c r="FB143" s="37"/>
      <c r="FC143" s="37"/>
      <c r="FD143" s="37"/>
      <c r="FE143" s="37"/>
      <c r="FF143" s="37"/>
      <c r="FG143" s="37"/>
      <c r="FH143" s="37"/>
      <c r="FI143" s="37"/>
      <c r="FJ143" s="37"/>
      <c r="FK143" s="37"/>
      <c r="FL143" s="37"/>
      <c r="FM143" s="37"/>
      <c r="FN143" s="37"/>
      <c r="FO143" s="37"/>
      <c r="FP143" s="37"/>
      <c r="FQ143" s="37"/>
      <c r="FR143" s="37"/>
      <c r="FS143" s="37"/>
      <c r="FT143" s="37"/>
      <c r="FU143" s="37"/>
      <c r="FV143" s="37"/>
      <c r="FW143" s="37"/>
      <c r="FX143" s="37"/>
      <c r="FY143" s="37"/>
      <c r="FZ143" s="37"/>
      <c r="GA143" s="37"/>
      <c r="GB143" s="37"/>
      <c r="GC143" s="37"/>
      <c r="GD143" s="37"/>
      <c r="GE143" s="37"/>
      <c r="GF143" s="37"/>
      <c r="GG143" s="37"/>
      <c r="GH143" s="37"/>
      <c r="GI143" s="37"/>
      <c r="GJ143" s="37"/>
      <c r="GK143" s="37"/>
      <c r="GL143" s="37"/>
      <c r="GM143" s="37"/>
      <c r="GN143" s="37"/>
      <c r="GO143" s="37"/>
      <c r="GP143" s="37"/>
      <c r="GQ143" s="37"/>
      <c r="GR143" s="37"/>
      <c r="GS143" s="37"/>
      <c r="GT143" s="37"/>
      <c r="GU143" s="37"/>
      <c r="GV143" s="37"/>
      <c r="GW143" s="37"/>
      <c r="GX143" s="37"/>
      <c r="GY143" s="37"/>
      <c r="GZ143" s="37"/>
      <c r="HA143" s="37"/>
      <c r="HB143" s="37"/>
      <c r="HC143" s="37"/>
      <c r="HD143" s="37"/>
      <c r="HE143" s="37"/>
      <c r="HF143" s="37"/>
      <c r="HG143" s="37"/>
      <c r="HH143" s="37"/>
      <c r="HI143" s="37"/>
      <c r="HJ143" s="37"/>
      <c r="HK143" s="37"/>
      <c r="HL143" s="37"/>
      <c r="HM143" s="37"/>
      <c r="HN143" s="37"/>
      <c r="HO143" s="37"/>
      <c r="HP143" s="37"/>
      <c r="HQ143" s="37"/>
      <c r="HR143" s="37"/>
      <c r="HS143" s="37"/>
      <c r="HT143" s="37"/>
      <c r="HU143" s="37"/>
      <c r="HV143" s="37"/>
      <c r="HW143" s="37"/>
      <c r="HX143" s="37"/>
      <c r="HY143" s="37"/>
      <c r="HZ143" s="37"/>
      <c r="IA143" s="37"/>
      <c r="IB143" s="37"/>
      <c r="IC143" s="37"/>
    </row>
    <row r="144" spans="1:237" ht="14.4" customHeight="1" thickBot="1">
      <c r="A144" s="312"/>
      <c r="B144" s="407"/>
      <c r="C144" s="396" t="s">
        <v>163</v>
      </c>
      <c r="D144" s="394" t="s">
        <v>122</v>
      </c>
      <c r="E144" s="652">
        <f>SUM('Dades organització'!E92)</f>
        <v>0</v>
      </c>
      <c r="I144" s="312"/>
      <c r="J144" s="312"/>
      <c r="K144" s="312"/>
      <c r="L144" s="312"/>
      <c r="M144" s="312"/>
      <c r="N144" s="312"/>
      <c r="O144" s="312"/>
      <c r="P144" s="312"/>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c r="DB144" s="37"/>
      <c r="DC144" s="37"/>
      <c r="DD144" s="37"/>
      <c r="DE144" s="37"/>
      <c r="DF144" s="37"/>
      <c r="DG144" s="37"/>
      <c r="DH144" s="37"/>
      <c r="DI144" s="37"/>
      <c r="DJ144" s="37"/>
      <c r="DK144" s="37"/>
      <c r="DL144" s="37"/>
      <c r="DM144" s="37"/>
      <c r="DN144" s="37"/>
      <c r="DO144" s="37"/>
      <c r="DP144" s="37"/>
      <c r="DQ144" s="37"/>
      <c r="DR144" s="37"/>
      <c r="DS144" s="37"/>
      <c r="DT144" s="37"/>
      <c r="DU144" s="37"/>
      <c r="DV144" s="37"/>
      <c r="DW144" s="37"/>
      <c r="DX144" s="37"/>
      <c r="DY144" s="37"/>
      <c r="DZ144" s="37"/>
      <c r="EA144" s="37"/>
      <c r="EB144" s="37"/>
      <c r="EC144" s="37"/>
      <c r="ED144" s="37"/>
      <c r="EE144" s="37"/>
      <c r="EF144" s="37"/>
      <c r="EG144" s="37"/>
      <c r="EH144" s="37"/>
      <c r="EI144" s="37"/>
      <c r="EJ144" s="37"/>
      <c r="EK144" s="37"/>
      <c r="EL144" s="37"/>
      <c r="EM144" s="37"/>
      <c r="EN144" s="37"/>
      <c r="EO144" s="37"/>
      <c r="EP144" s="37"/>
      <c r="EQ144" s="37"/>
      <c r="ER144" s="37"/>
      <c r="ES144" s="37"/>
      <c r="ET144" s="37"/>
      <c r="EU144" s="37"/>
      <c r="EV144" s="37"/>
      <c r="EW144" s="37"/>
      <c r="EX144" s="37"/>
      <c r="EY144" s="37"/>
      <c r="EZ144" s="37"/>
      <c r="FA144" s="37"/>
      <c r="FB144" s="37"/>
      <c r="FC144" s="37"/>
      <c r="FD144" s="37"/>
      <c r="FE144" s="37"/>
      <c r="FF144" s="37"/>
      <c r="FG144" s="37"/>
      <c r="FH144" s="37"/>
      <c r="FI144" s="37"/>
      <c r="FJ144" s="37"/>
      <c r="FK144" s="37"/>
      <c r="FL144" s="37"/>
      <c r="FM144" s="37"/>
      <c r="FN144" s="37"/>
      <c r="FO144" s="37"/>
      <c r="FP144" s="37"/>
      <c r="FQ144" s="37"/>
      <c r="FR144" s="37"/>
      <c r="FS144" s="37"/>
      <c r="FT144" s="37"/>
      <c r="FU144" s="37"/>
      <c r="FV144" s="37"/>
      <c r="FW144" s="37"/>
      <c r="FX144" s="37"/>
      <c r="FY144" s="37"/>
      <c r="FZ144" s="37"/>
      <c r="GA144" s="37"/>
      <c r="GB144" s="37"/>
      <c r="GC144" s="37"/>
      <c r="GD144" s="37"/>
      <c r="GE144" s="37"/>
      <c r="GF144" s="37"/>
      <c r="GG144" s="37"/>
      <c r="GH144" s="37"/>
      <c r="GI144" s="37"/>
      <c r="GJ144" s="37"/>
      <c r="GK144" s="37"/>
      <c r="GL144" s="37"/>
      <c r="GM144" s="37"/>
      <c r="GN144" s="37"/>
      <c r="GO144" s="37"/>
      <c r="GP144" s="37"/>
      <c r="GQ144" s="37"/>
      <c r="GR144" s="37"/>
      <c r="GS144" s="37"/>
      <c r="GT144" s="37"/>
      <c r="GU144" s="37"/>
      <c r="GV144" s="37"/>
      <c r="GW144" s="37"/>
      <c r="GX144" s="37"/>
      <c r="GY144" s="37"/>
      <c r="GZ144" s="37"/>
      <c r="HA144" s="37"/>
      <c r="HB144" s="37"/>
      <c r="HC144" s="37"/>
      <c r="HD144" s="37"/>
      <c r="HE144" s="37"/>
      <c r="HF144" s="37"/>
      <c r="HG144" s="37"/>
      <c r="HH144" s="37"/>
      <c r="HI144" s="37"/>
      <c r="HJ144" s="37"/>
      <c r="HK144" s="37"/>
      <c r="HL144" s="37"/>
      <c r="HM144" s="37"/>
      <c r="HN144" s="37"/>
      <c r="HO144" s="37"/>
      <c r="HP144" s="37"/>
      <c r="HQ144" s="37"/>
      <c r="HR144" s="37"/>
      <c r="HS144" s="37"/>
      <c r="HT144" s="37"/>
      <c r="HU144" s="37"/>
      <c r="HV144" s="37"/>
      <c r="HW144" s="37"/>
      <c r="HX144" s="37"/>
      <c r="HY144" s="37"/>
      <c r="HZ144" s="37"/>
      <c r="IA144" s="37"/>
      <c r="IB144" s="37"/>
      <c r="IC144" s="37"/>
    </row>
    <row r="145" spans="1:237" ht="14.4" customHeight="1" thickBot="1">
      <c r="A145" s="312"/>
      <c r="B145" s="403"/>
      <c r="C145" s="396" t="s">
        <v>164</v>
      </c>
      <c r="D145" s="394" t="s">
        <v>122</v>
      </c>
      <c r="E145" s="652">
        <f>SUM('Dades organització'!E93)</f>
        <v>0</v>
      </c>
      <c r="I145" s="312"/>
      <c r="J145" s="312"/>
      <c r="K145" s="312"/>
      <c r="L145" s="312"/>
      <c r="M145" s="312"/>
      <c r="N145" s="312"/>
      <c r="O145" s="312"/>
      <c r="P145" s="312"/>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c r="DB145" s="37"/>
      <c r="DC145" s="37"/>
      <c r="DD145" s="37"/>
      <c r="DE145" s="37"/>
      <c r="DF145" s="37"/>
      <c r="DG145" s="37"/>
      <c r="DH145" s="37"/>
      <c r="DI145" s="37"/>
      <c r="DJ145" s="37"/>
      <c r="DK145" s="37"/>
      <c r="DL145" s="37"/>
      <c r="DM145" s="37"/>
      <c r="DN145" s="37"/>
      <c r="DO145" s="37"/>
      <c r="DP145" s="37"/>
      <c r="DQ145" s="37"/>
      <c r="DR145" s="37"/>
      <c r="DS145" s="37"/>
      <c r="DT145" s="37"/>
      <c r="DU145" s="37"/>
      <c r="DV145" s="37"/>
      <c r="DW145" s="37"/>
      <c r="DX145" s="37"/>
      <c r="DY145" s="37"/>
      <c r="DZ145" s="37"/>
      <c r="EA145" s="37"/>
      <c r="EB145" s="37"/>
      <c r="EC145" s="37"/>
      <c r="ED145" s="37"/>
      <c r="EE145" s="37"/>
      <c r="EF145" s="37"/>
      <c r="EG145" s="37"/>
      <c r="EH145" s="37"/>
      <c r="EI145" s="37"/>
      <c r="EJ145" s="37"/>
      <c r="EK145" s="37"/>
      <c r="EL145" s="37"/>
      <c r="EM145" s="37"/>
      <c r="EN145" s="37"/>
      <c r="EO145" s="37"/>
      <c r="EP145" s="37"/>
      <c r="EQ145" s="37"/>
      <c r="ER145" s="37"/>
      <c r="ES145" s="37"/>
      <c r="ET145" s="37"/>
      <c r="EU145" s="37"/>
      <c r="EV145" s="37"/>
      <c r="EW145" s="37"/>
      <c r="EX145" s="37"/>
      <c r="EY145" s="37"/>
      <c r="EZ145" s="37"/>
      <c r="FA145" s="37"/>
      <c r="FB145" s="37"/>
      <c r="FC145" s="37"/>
      <c r="FD145" s="37"/>
      <c r="FE145" s="37"/>
      <c r="FF145" s="37"/>
      <c r="FG145" s="37"/>
      <c r="FH145" s="37"/>
      <c r="FI145" s="37"/>
      <c r="FJ145" s="37"/>
      <c r="FK145" s="37"/>
      <c r="FL145" s="37"/>
      <c r="FM145" s="37"/>
      <c r="FN145" s="37"/>
      <c r="FO145" s="37"/>
      <c r="FP145" s="37"/>
      <c r="FQ145" s="37"/>
      <c r="FR145" s="37"/>
      <c r="FS145" s="37"/>
      <c r="FT145" s="37"/>
      <c r="FU145" s="37"/>
      <c r="FV145" s="37"/>
      <c r="FW145" s="37"/>
      <c r="FX145" s="37"/>
      <c r="FY145" s="37"/>
      <c r="FZ145" s="37"/>
      <c r="GA145" s="37"/>
      <c r="GB145" s="37"/>
      <c r="GC145" s="37"/>
      <c r="GD145" s="37"/>
      <c r="GE145" s="37"/>
      <c r="GF145" s="37"/>
      <c r="GG145" s="37"/>
      <c r="GH145" s="37"/>
      <c r="GI145" s="37"/>
      <c r="GJ145" s="37"/>
      <c r="GK145" s="37"/>
      <c r="GL145" s="37"/>
      <c r="GM145" s="37"/>
      <c r="GN145" s="37"/>
      <c r="GO145" s="37"/>
      <c r="GP145" s="37"/>
      <c r="GQ145" s="37"/>
      <c r="GR145" s="37"/>
      <c r="GS145" s="37"/>
      <c r="GT145" s="37"/>
      <c r="GU145" s="37"/>
      <c r="GV145" s="37"/>
      <c r="GW145" s="37"/>
      <c r="GX145" s="37"/>
      <c r="GY145" s="37"/>
      <c r="GZ145" s="37"/>
      <c r="HA145" s="37"/>
      <c r="HB145" s="37"/>
      <c r="HC145" s="37"/>
      <c r="HD145" s="37"/>
      <c r="HE145" s="37"/>
      <c r="HF145" s="37"/>
      <c r="HG145" s="37"/>
      <c r="HH145" s="37"/>
      <c r="HI145" s="37"/>
      <c r="HJ145" s="37"/>
      <c r="HK145" s="37"/>
      <c r="HL145" s="37"/>
      <c r="HM145" s="37"/>
      <c r="HN145" s="37"/>
      <c r="HO145" s="37"/>
      <c r="HP145" s="37"/>
      <c r="HQ145" s="37"/>
      <c r="HR145" s="37"/>
      <c r="HS145" s="37"/>
      <c r="HT145" s="37"/>
      <c r="HU145" s="37"/>
      <c r="HV145" s="37"/>
      <c r="HW145" s="37"/>
      <c r="HX145" s="37"/>
      <c r="HY145" s="37"/>
      <c r="HZ145" s="37"/>
      <c r="IA145" s="37"/>
      <c r="IB145" s="37"/>
      <c r="IC145" s="37"/>
    </row>
    <row r="146" spans="1:237" ht="14.4" customHeight="1" thickBot="1">
      <c r="A146" s="312"/>
      <c r="B146" s="406"/>
      <c r="C146" s="544" t="s">
        <v>165</v>
      </c>
      <c r="D146" s="394" t="s">
        <v>122</v>
      </c>
      <c r="E146" s="652">
        <f>SUM('Dades organització'!E94)</f>
        <v>0</v>
      </c>
      <c r="I146" s="312"/>
      <c r="J146" s="312"/>
      <c r="K146" s="312"/>
      <c r="L146" s="312"/>
      <c r="M146" s="312"/>
      <c r="N146" s="312"/>
      <c r="O146" s="312"/>
      <c r="P146" s="312"/>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c r="DB146" s="37"/>
      <c r="DC146" s="37"/>
      <c r="DD146" s="37"/>
      <c r="DE146" s="37"/>
      <c r="DF146" s="37"/>
      <c r="DG146" s="37"/>
      <c r="DH146" s="37"/>
      <c r="DI146" s="37"/>
      <c r="DJ146" s="37"/>
      <c r="DK146" s="37"/>
      <c r="DL146" s="37"/>
      <c r="DM146" s="37"/>
      <c r="DN146" s="37"/>
      <c r="DO146" s="37"/>
      <c r="DP146" s="37"/>
      <c r="DQ146" s="37"/>
      <c r="DR146" s="37"/>
      <c r="DS146" s="37"/>
      <c r="DT146" s="37"/>
      <c r="DU146" s="37"/>
      <c r="DV146" s="37"/>
      <c r="DW146" s="37"/>
      <c r="DX146" s="37"/>
      <c r="DY146" s="37"/>
      <c r="DZ146" s="37"/>
      <c r="EA146" s="37"/>
      <c r="EB146" s="37"/>
      <c r="EC146" s="37"/>
      <c r="ED146" s="37"/>
      <c r="EE146" s="37"/>
      <c r="EF146" s="37"/>
      <c r="EG146" s="37"/>
      <c r="EH146" s="37"/>
      <c r="EI146" s="37"/>
      <c r="EJ146" s="37"/>
      <c r="EK146" s="37"/>
      <c r="EL146" s="37"/>
      <c r="EM146" s="37"/>
      <c r="EN146" s="37"/>
      <c r="EO146" s="37"/>
      <c r="EP146" s="37"/>
      <c r="EQ146" s="37"/>
      <c r="ER146" s="37"/>
      <c r="ES146" s="37"/>
      <c r="ET146" s="37"/>
      <c r="EU146" s="37"/>
      <c r="EV146" s="37"/>
      <c r="EW146" s="37"/>
      <c r="EX146" s="37"/>
      <c r="EY146" s="37"/>
      <c r="EZ146" s="37"/>
      <c r="FA146" s="37"/>
      <c r="FB146" s="37"/>
      <c r="FC146" s="37"/>
      <c r="FD146" s="37"/>
      <c r="FE146" s="37"/>
      <c r="FF146" s="37"/>
      <c r="FG146" s="37"/>
      <c r="FH146" s="37"/>
      <c r="FI146" s="37"/>
      <c r="FJ146" s="37"/>
      <c r="FK146" s="37"/>
      <c r="FL146" s="37"/>
      <c r="FM146" s="37"/>
      <c r="FN146" s="37"/>
      <c r="FO146" s="37"/>
      <c r="FP146" s="37"/>
      <c r="FQ146" s="37"/>
      <c r="FR146" s="37"/>
      <c r="FS146" s="37"/>
      <c r="FT146" s="37"/>
      <c r="FU146" s="37"/>
      <c r="FV146" s="37"/>
      <c r="FW146" s="37"/>
      <c r="FX146" s="37"/>
      <c r="FY146" s="37"/>
      <c r="FZ146" s="37"/>
      <c r="GA146" s="37"/>
      <c r="GB146" s="37"/>
      <c r="GC146" s="37"/>
      <c r="GD146" s="37"/>
      <c r="GE146" s="37"/>
      <c r="GF146" s="37"/>
      <c r="GG146" s="37"/>
      <c r="GH146" s="37"/>
      <c r="GI146" s="37"/>
      <c r="GJ146" s="37"/>
      <c r="GK146" s="37"/>
      <c r="GL146" s="37"/>
      <c r="GM146" s="37"/>
      <c r="GN146" s="37"/>
      <c r="GO146" s="37"/>
      <c r="GP146" s="37"/>
      <c r="GQ146" s="37"/>
      <c r="GR146" s="37"/>
      <c r="GS146" s="37"/>
      <c r="GT146" s="37"/>
      <c r="GU146" s="37"/>
      <c r="GV146" s="37"/>
      <c r="GW146" s="37"/>
      <c r="GX146" s="37"/>
      <c r="GY146" s="37"/>
      <c r="GZ146" s="37"/>
      <c r="HA146" s="37"/>
      <c r="HB146" s="37"/>
      <c r="HC146" s="37"/>
      <c r="HD146" s="37"/>
      <c r="HE146" s="37"/>
      <c r="HF146" s="37"/>
      <c r="HG146" s="37"/>
      <c r="HH146" s="37"/>
      <c r="HI146" s="37"/>
      <c r="HJ146" s="37"/>
      <c r="HK146" s="37"/>
      <c r="HL146" s="37"/>
      <c r="HM146" s="37"/>
      <c r="HN146" s="37"/>
      <c r="HO146" s="37"/>
      <c r="HP146" s="37"/>
      <c r="HQ146" s="37"/>
      <c r="HR146" s="37"/>
      <c r="HS146" s="37"/>
      <c r="HT146" s="37"/>
      <c r="HU146" s="37"/>
      <c r="HV146" s="37"/>
      <c r="HW146" s="37"/>
      <c r="HX146" s="37"/>
      <c r="HY146" s="37"/>
      <c r="HZ146" s="37"/>
      <c r="IA146" s="37"/>
      <c r="IB146" s="37"/>
      <c r="IC146" s="37"/>
    </row>
    <row r="147" spans="1:237" ht="14.4" customHeight="1" thickBot="1">
      <c r="A147" s="312"/>
      <c r="B147" s="406"/>
      <c r="C147" s="661" t="s">
        <v>166</v>
      </c>
      <c r="D147" s="662" t="s">
        <v>122</v>
      </c>
      <c r="E147" s="663">
        <f>SUM(E148:E150)</f>
        <v>0</v>
      </c>
      <c r="H147" s="312"/>
      <c r="I147" s="312"/>
      <c r="J147" s="312"/>
      <c r="K147" s="312"/>
      <c r="L147" s="312"/>
      <c r="M147" s="312"/>
      <c r="N147" s="312"/>
      <c r="O147" s="312"/>
      <c r="P147" s="312"/>
      <c r="BT147" s="37"/>
      <c r="BU147" s="37"/>
      <c r="BV147" s="37"/>
      <c r="BW147" s="37"/>
      <c r="BX147" s="37"/>
      <c r="BY147" s="37"/>
      <c r="BZ147" s="37"/>
      <c r="CA147" s="37"/>
      <c r="CB147" s="37"/>
      <c r="CC147" s="37"/>
      <c r="CD147" s="37"/>
      <c r="CE147" s="37"/>
      <c r="CF147" s="37"/>
      <c r="CG147" s="37"/>
      <c r="CH147" s="37"/>
      <c r="CI147" s="37"/>
      <c r="CJ147" s="37"/>
      <c r="CK147" s="37"/>
      <c r="CL147" s="37"/>
      <c r="CM147" s="37"/>
      <c r="CN147" s="37"/>
      <c r="CO147" s="37"/>
      <c r="CP147" s="37"/>
      <c r="CQ147" s="37"/>
      <c r="CR147" s="37"/>
      <c r="CS147" s="37"/>
      <c r="CT147" s="37"/>
      <c r="CU147" s="37"/>
      <c r="CV147" s="37"/>
      <c r="CW147" s="37"/>
      <c r="CX147" s="37"/>
      <c r="CY147" s="37"/>
      <c r="CZ147" s="37"/>
      <c r="DA147" s="37"/>
      <c r="DB147" s="37"/>
      <c r="DC147" s="37"/>
      <c r="DD147" s="37"/>
      <c r="DE147" s="37"/>
      <c r="DF147" s="37"/>
      <c r="DG147" s="37"/>
      <c r="DH147" s="37"/>
      <c r="DI147" s="37"/>
      <c r="DJ147" s="37"/>
      <c r="DK147" s="37"/>
      <c r="DL147" s="37"/>
      <c r="DM147" s="37"/>
      <c r="DN147" s="37"/>
      <c r="DO147" s="37"/>
      <c r="DP147" s="37"/>
      <c r="DQ147" s="37"/>
      <c r="DR147" s="37"/>
      <c r="DS147" s="37"/>
      <c r="DT147" s="37"/>
      <c r="DU147" s="37"/>
      <c r="DV147" s="37"/>
      <c r="DW147" s="37"/>
      <c r="DX147" s="37"/>
      <c r="DY147" s="37"/>
      <c r="DZ147" s="37"/>
      <c r="EA147" s="37"/>
      <c r="EB147" s="37"/>
      <c r="EC147" s="37"/>
      <c r="ED147" s="37"/>
      <c r="EE147" s="37"/>
      <c r="EF147" s="37"/>
      <c r="EG147" s="37"/>
      <c r="EH147" s="37"/>
      <c r="EI147" s="37"/>
      <c r="EJ147" s="37"/>
      <c r="EK147" s="37"/>
      <c r="EL147" s="37"/>
      <c r="EM147" s="37"/>
      <c r="EN147" s="37"/>
      <c r="EO147" s="37"/>
      <c r="EP147" s="37"/>
      <c r="EQ147" s="37"/>
      <c r="ER147" s="37"/>
      <c r="ES147" s="37"/>
      <c r="ET147" s="37"/>
      <c r="EU147" s="37"/>
      <c r="EV147" s="37"/>
      <c r="EW147" s="37"/>
      <c r="EX147" s="37"/>
      <c r="EY147" s="37"/>
      <c r="EZ147" s="37"/>
      <c r="FA147" s="37"/>
      <c r="FB147" s="37"/>
      <c r="FC147" s="37"/>
      <c r="FD147" s="37"/>
      <c r="FE147" s="37"/>
      <c r="FF147" s="37"/>
      <c r="FG147" s="37"/>
      <c r="FH147" s="37"/>
      <c r="FI147" s="37"/>
      <c r="FJ147" s="37"/>
      <c r="FK147" s="37"/>
      <c r="FL147" s="37"/>
      <c r="FM147" s="37"/>
      <c r="FN147" s="37"/>
      <c r="FO147" s="37"/>
      <c r="FP147" s="37"/>
      <c r="FQ147" s="37"/>
      <c r="FR147" s="37"/>
      <c r="FS147" s="37"/>
      <c r="FT147" s="37"/>
      <c r="FU147" s="37"/>
      <c r="FV147" s="37"/>
      <c r="FW147" s="37"/>
      <c r="FX147" s="37"/>
      <c r="FY147" s="37"/>
      <c r="FZ147" s="37"/>
      <c r="GA147" s="37"/>
      <c r="GB147" s="37"/>
      <c r="GC147" s="37"/>
      <c r="GD147" s="37"/>
      <c r="GE147" s="37"/>
      <c r="GF147" s="37"/>
      <c r="GG147" s="37"/>
      <c r="GH147" s="37"/>
      <c r="GI147" s="37"/>
      <c r="GJ147" s="37"/>
      <c r="GK147" s="37"/>
      <c r="GL147" s="37"/>
      <c r="GM147" s="37"/>
      <c r="GN147" s="37"/>
      <c r="GO147" s="37"/>
      <c r="GP147" s="37"/>
      <c r="GQ147" s="37"/>
      <c r="GR147" s="37"/>
      <c r="GS147" s="37"/>
      <c r="GT147" s="37"/>
      <c r="GU147" s="37"/>
      <c r="GV147" s="37"/>
      <c r="GW147" s="37"/>
      <c r="GX147" s="37"/>
      <c r="GY147" s="37"/>
      <c r="GZ147" s="37"/>
      <c r="HA147" s="37"/>
      <c r="HB147" s="37"/>
      <c r="HC147" s="37"/>
      <c r="HD147" s="37"/>
      <c r="HE147" s="37"/>
      <c r="HF147" s="37"/>
      <c r="HG147" s="37"/>
      <c r="HH147" s="37"/>
      <c r="HI147" s="37"/>
      <c r="HJ147" s="37"/>
      <c r="HK147" s="37"/>
      <c r="HL147" s="37"/>
      <c r="HM147" s="37"/>
      <c r="HN147" s="37"/>
      <c r="HO147" s="37"/>
      <c r="HP147" s="37"/>
      <c r="HQ147" s="37"/>
      <c r="HR147" s="37"/>
      <c r="HS147" s="37"/>
      <c r="HT147" s="37"/>
      <c r="HU147" s="37"/>
      <c r="HV147" s="37"/>
      <c r="HW147" s="37"/>
      <c r="HX147" s="37"/>
      <c r="HY147" s="37"/>
      <c r="HZ147" s="37"/>
      <c r="IA147" s="37"/>
      <c r="IB147" s="37"/>
      <c r="IC147" s="37"/>
    </row>
    <row r="148" spans="1:237" ht="14.4" customHeight="1" thickBot="1">
      <c r="A148" s="312"/>
      <c r="B148" s="407"/>
      <c r="C148" s="396" t="s">
        <v>487</v>
      </c>
      <c r="D148" s="394" t="s">
        <v>122</v>
      </c>
      <c r="E148" s="652">
        <f>SUM('Dades organització'!E96)</f>
        <v>0</v>
      </c>
      <c r="H148" s="312"/>
      <c r="I148" s="312"/>
      <c r="J148" s="312"/>
      <c r="K148" s="312"/>
      <c r="L148" s="312"/>
      <c r="M148" s="312"/>
      <c r="N148" s="312"/>
      <c r="O148" s="312"/>
      <c r="P148" s="312"/>
      <c r="BT148" s="37"/>
      <c r="BU148" s="37"/>
      <c r="BV148" s="37"/>
      <c r="BW148" s="37"/>
      <c r="BX148" s="37"/>
      <c r="BY148" s="37"/>
      <c r="BZ148" s="37"/>
      <c r="CA148" s="37"/>
      <c r="CB148" s="37"/>
      <c r="CC148" s="37"/>
      <c r="CD148" s="37"/>
      <c r="CE148" s="37"/>
      <c r="CF148" s="37"/>
      <c r="CG148" s="37"/>
      <c r="CH148" s="37"/>
      <c r="CI148" s="37"/>
      <c r="CJ148" s="37"/>
      <c r="CK148" s="37"/>
      <c r="CL148" s="37"/>
      <c r="CM148" s="37"/>
      <c r="CN148" s="37"/>
      <c r="CO148" s="37"/>
      <c r="CP148" s="37"/>
      <c r="CQ148" s="37"/>
      <c r="CR148" s="37"/>
      <c r="CS148" s="37"/>
      <c r="CT148" s="37"/>
      <c r="CU148" s="37"/>
      <c r="CV148" s="37"/>
      <c r="CW148" s="37"/>
      <c r="CX148" s="37"/>
      <c r="CY148" s="37"/>
      <c r="CZ148" s="37"/>
      <c r="DA148" s="37"/>
      <c r="DB148" s="37"/>
      <c r="DC148" s="37"/>
      <c r="DD148" s="37"/>
      <c r="DE148" s="37"/>
      <c r="DF148" s="37"/>
      <c r="DG148" s="37"/>
      <c r="DH148" s="37"/>
      <c r="DI148" s="37"/>
      <c r="DJ148" s="37"/>
      <c r="DK148" s="37"/>
      <c r="DL148" s="37"/>
      <c r="DM148" s="37"/>
      <c r="DN148" s="37"/>
      <c r="DO148" s="37"/>
      <c r="DP148" s="37"/>
      <c r="DQ148" s="37"/>
      <c r="DR148" s="37"/>
      <c r="DS148" s="37"/>
      <c r="DT148" s="37"/>
      <c r="DU148" s="37"/>
      <c r="DV148" s="37"/>
      <c r="DW148" s="37"/>
      <c r="DX148" s="37"/>
      <c r="DY148" s="37"/>
      <c r="DZ148" s="37"/>
      <c r="EA148" s="37"/>
      <c r="EB148" s="37"/>
      <c r="EC148" s="37"/>
      <c r="ED148" s="37"/>
      <c r="EE148" s="37"/>
      <c r="EF148" s="37"/>
      <c r="EG148" s="37"/>
      <c r="EH148" s="37"/>
      <c r="EI148" s="37"/>
      <c r="EJ148" s="37"/>
      <c r="EK148" s="37"/>
      <c r="EL148" s="37"/>
      <c r="EM148" s="37"/>
      <c r="EN148" s="37"/>
      <c r="EO148" s="37"/>
      <c r="EP148" s="37"/>
      <c r="EQ148" s="37"/>
      <c r="ER148" s="37"/>
      <c r="ES148" s="37"/>
      <c r="ET148" s="37"/>
      <c r="EU148" s="37"/>
      <c r="EV148" s="37"/>
      <c r="EW148" s="37"/>
      <c r="EX148" s="37"/>
      <c r="EY148" s="37"/>
      <c r="EZ148" s="37"/>
      <c r="FA148" s="37"/>
      <c r="FB148" s="37"/>
      <c r="FC148" s="37"/>
      <c r="FD148" s="37"/>
      <c r="FE148" s="37"/>
      <c r="FF148" s="37"/>
      <c r="FG148" s="37"/>
      <c r="FH148" s="37"/>
      <c r="FI148" s="37"/>
      <c r="FJ148" s="37"/>
      <c r="FK148" s="37"/>
      <c r="FL148" s="37"/>
      <c r="FM148" s="37"/>
      <c r="FN148" s="37"/>
      <c r="FO148" s="37"/>
      <c r="FP148" s="37"/>
      <c r="FQ148" s="37"/>
      <c r="FR148" s="37"/>
      <c r="FS148" s="37"/>
      <c r="FT148" s="37"/>
      <c r="FU148" s="37"/>
      <c r="FV148" s="37"/>
      <c r="FW148" s="37"/>
      <c r="FX148" s="37"/>
      <c r="FY148" s="37"/>
      <c r="FZ148" s="37"/>
      <c r="GA148" s="37"/>
      <c r="GB148" s="37"/>
      <c r="GC148" s="37"/>
      <c r="GD148" s="37"/>
      <c r="GE148" s="37"/>
      <c r="GF148" s="37"/>
      <c r="GG148" s="37"/>
      <c r="GH148" s="37"/>
      <c r="GI148" s="37"/>
      <c r="GJ148" s="37"/>
      <c r="GK148" s="37"/>
      <c r="GL148" s="37"/>
      <c r="GM148" s="37"/>
      <c r="GN148" s="37"/>
      <c r="GO148" s="37"/>
      <c r="GP148" s="37"/>
      <c r="GQ148" s="37"/>
      <c r="GR148" s="37"/>
      <c r="GS148" s="37"/>
      <c r="GT148" s="37"/>
      <c r="GU148" s="37"/>
      <c r="GV148" s="37"/>
      <c r="GW148" s="37"/>
      <c r="GX148" s="37"/>
      <c r="GY148" s="37"/>
      <c r="GZ148" s="37"/>
      <c r="HA148" s="37"/>
      <c r="HB148" s="37"/>
      <c r="HC148" s="37"/>
      <c r="HD148" s="37"/>
      <c r="HE148" s="37"/>
      <c r="HF148" s="37"/>
      <c r="HG148" s="37"/>
      <c r="HH148" s="37"/>
      <c r="HI148" s="37"/>
      <c r="HJ148" s="37"/>
      <c r="HK148" s="37"/>
      <c r="HL148" s="37"/>
      <c r="HM148" s="37"/>
      <c r="HN148" s="37"/>
      <c r="HO148" s="37"/>
      <c r="HP148" s="37"/>
      <c r="HQ148" s="37"/>
      <c r="HR148" s="37"/>
      <c r="HS148" s="37"/>
      <c r="HT148" s="37"/>
      <c r="HU148" s="37"/>
      <c r="HV148" s="37"/>
      <c r="HW148" s="37"/>
      <c r="HX148" s="37"/>
      <c r="HY148" s="37"/>
      <c r="HZ148" s="37"/>
      <c r="IA148" s="37"/>
      <c r="IB148" s="37"/>
      <c r="IC148" s="37"/>
    </row>
    <row r="149" spans="1:237" ht="14.4" customHeight="1" thickBot="1">
      <c r="A149" s="312"/>
      <c r="B149" s="406"/>
      <c r="C149" s="396" t="s">
        <v>488</v>
      </c>
      <c r="D149" s="394" t="s">
        <v>122</v>
      </c>
      <c r="E149" s="652">
        <f>SUM('Dades organització'!E97)</f>
        <v>0</v>
      </c>
      <c r="H149" s="312"/>
      <c r="I149" s="312"/>
      <c r="J149" s="312"/>
      <c r="K149" s="312"/>
      <c r="L149" s="312"/>
      <c r="M149" s="312"/>
      <c r="N149" s="312"/>
      <c r="O149" s="312"/>
      <c r="P149" s="312"/>
      <c r="BT149" s="37"/>
      <c r="BU149" s="37"/>
      <c r="BV149" s="37"/>
      <c r="BW149" s="37"/>
      <c r="BX149" s="37"/>
      <c r="BY149" s="37"/>
      <c r="BZ149" s="37"/>
      <c r="CA149" s="37"/>
      <c r="CB149" s="37"/>
      <c r="CC149" s="37"/>
      <c r="CD149" s="37"/>
      <c r="CE149" s="37"/>
      <c r="CF149" s="37"/>
      <c r="CG149" s="37"/>
      <c r="CH149" s="37"/>
      <c r="CI149" s="37"/>
      <c r="CJ149" s="37"/>
      <c r="CK149" s="37"/>
      <c r="CL149" s="37"/>
      <c r="CM149" s="37"/>
      <c r="CN149" s="37"/>
      <c r="CO149" s="37"/>
      <c r="CP149" s="37"/>
      <c r="CQ149" s="37"/>
      <c r="CR149" s="37"/>
      <c r="CS149" s="37"/>
      <c r="CT149" s="37"/>
      <c r="CU149" s="37"/>
      <c r="CV149" s="37"/>
      <c r="CW149" s="37"/>
      <c r="CX149" s="37"/>
      <c r="CY149" s="37"/>
      <c r="CZ149" s="37"/>
      <c r="DA149" s="37"/>
      <c r="DB149" s="37"/>
      <c r="DC149" s="37"/>
      <c r="DD149" s="37"/>
      <c r="DE149" s="37"/>
      <c r="DF149" s="37"/>
      <c r="DG149" s="37"/>
      <c r="DH149" s="37"/>
      <c r="DI149" s="37"/>
      <c r="DJ149" s="37"/>
      <c r="DK149" s="37"/>
      <c r="DL149" s="37"/>
      <c r="DM149" s="37"/>
      <c r="DN149" s="37"/>
      <c r="DO149" s="37"/>
      <c r="DP149" s="37"/>
      <c r="DQ149" s="37"/>
      <c r="DR149" s="37"/>
      <c r="DS149" s="37"/>
      <c r="DT149" s="37"/>
      <c r="DU149" s="37"/>
      <c r="DV149" s="37"/>
      <c r="DW149" s="37"/>
      <c r="DX149" s="37"/>
      <c r="DY149" s="37"/>
      <c r="DZ149" s="37"/>
      <c r="EA149" s="37"/>
      <c r="EB149" s="37"/>
      <c r="EC149" s="37"/>
      <c r="ED149" s="37"/>
      <c r="EE149" s="37"/>
      <c r="EF149" s="37"/>
      <c r="EG149" s="37"/>
      <c r="EH149" s="37"/>
      <c r="EI149" s="37"/>
      <c r="EJ149" s="37"/>
      <c r="EK149" s="37"/>
      <c r="EL149" s="37"/>
      <c r="EM149" s="37"/>
      <c r="EN149" s="37"/>
      <c r="EO149" s="37"/>
      <c r="EP149" s="37"/>
      <c r="EQ149" s="37"/>
      <c r="ER149" s="37"/>
      <c r="ES149" s="37"/>
      <c r="ET149" s="37"/>
      <c r="EU149" s="37"/>
      <c r="EV149" s="37"/>
      <c r="EW149" s="37"/>
      <c r="EX149" s="37"/>
      <c r="EY149" s="37"/>
      <c r="EZ149" s="37"/>
      <c r="FA149" s="37"/>
      <c r="FB149" s="37"/>
      <c r="FC149" s="37"/>
      <c r="FD149" s="37"/>
      <c r="FE149" s="37"/>
      <c r="FF149" s="37"/>
      <c r="FG149" s="37"/>
      <c r="FH149" s="37"/>
      <c r="FI149" s="37"/>
      <c r="FJ149" s="37"/>
      <c r="FK149" s="37"/>
      <c r="FL149" s="37"/>
      <c r="FM149" s="37"/>
      <c r="FN149" s="37"/>
      <c r="FO149" s="37"/>
      <c r="FP149" s="37"/>
      <c r="FQ149" s="37"/>
      <c r="FR149" s="37"/>
      <c r="FS149" s="37"/>
      <c r="FT149" s="37"/>
      <c r="FU149" s="37"/>
      <c r="FV149" s="37"/>
      <c r="FW149" s="37"/>
      <c r="FX149" s="37"/>
      <c r="FY149" s="37"/>
      <c r="FZ149" s="37"/>
      <c r="GA149" s="37"/>
      <c r="GB149" s="37"/>
      <c r="GC149" s="37"/>
      <c r="GD149" s="37"/>
      <c r="GE149" s="37"/>
      <c r="GF149" s="37"/>
      <c r="GG149" s="37"/>
      <c r="GH149" s="37"/>
      <c r="GI149" s="37"/>
      <c r="GJ149" s="37"/>
      <c r="GK149" s="37"/>
      <c r="GL149" s="37"/>
      <c r="GM149" s="37"/>
      <c r="GN149" s="37"/>
      <c r="GO149" s="37"/>
      <c r="GP149" s="37"/>
      <c r="GQ149" s="37"/>
      <c r="GR149" s="37"/>
      <c r="GS149" s="37"/>
      <c r="GT149" s="37"/>
      <c r="GU149" s="37"/>
      <c r="GV149" s="37"/>
      <c r="GW149" s="37"/>
      <c r="GX149" s="37"/>
      <c r="GY149" s="37"/>
      <c r="GZ149" s="37"/>
      <c r="HA149" s="37"/>
      <c r="HB149" s="37"/>
      <c r="HC149" s="37"/>
      <c r="HD149" s="37"/>
      <c r="HE149" s="37"/>
      <c r="HF149" s="37"/>
      <c r="HG149" s="37"/>
      <c r="HH149" s="37"/>
      <c r="HI149" s="37"/>
      <c r="HJ149" s="37"/>
      <c r="HK149" s="37"/>
      <c r="HL149" s="37"/>
      <c r="HM149" s="37"/>
      <c r="HN149" s="37"/>
      <c r="HO149" s="37"/>
      <c r="HP149" s="37"/>
      <c r="HQ149" s="37"/>
      <c r="HR149" s="37"/>
      <c r="HS149" s="37"/>
      <c r="HT149" s="37"/>
      <c r="HU149" s="37"/>
      <c r="HV149" s="37"/>
      <c r="HW149" s="37"/>
      <c r="HX149" s="37"/>
      <c r="HY149" s="37"/>
      <c r="HZ149" s="37"/>
      <c r="IA149" s="37"/>
      <c r="IB149" s="37"/>
      <c r="IC149" s="37"/>
    </row>
    <row r="150" spans="1:237" ht="15" customHeight="1" thickBot="1">
      <c r="A150" s="312"/>
      <c r="B150" s="408"/>
      <c r="C150" s="397" t="s">
        <v>489</v>
      </c>
      <c r="D150" s="398" t="s">
        <v>122</v>
      </c>
      <c r="E150" s="649">
        <f>SUM('Dades organització'!E98)</f>
        <v>0</v>
      </c>
      <c r="H150" s="312"/>
      <c r="I150" s="312"/>
      <c r="J150" s="312"/>
      <c r="K150" s="312"/>
      <c r="L150" s="312"/>
      <c r="M150" s="312"/>
      <c r="N150" s="312"/>
      <c r="O150" s="312"/>
      <c r="P150" s="312"/>
      <c r="BT150" s="37"/>
      <c r="BU150" s="37"/>
      <c r="BV150" s="37"/>
      <c r="BW150" s="37"/>
      <c r="BX150" s="37"/>
      <c r="BY150" s="37"/>
      <c r="BZ150" s="37"/>
      <c r="CA150" s="37"/>
      <c r="CB150" s="37"/>
      <c r="CC150" s="37"/>
      <c r="CD150" s="37"/>
      <c r="CE150" s="37"/>
      <c r="CF150" s="37"/>
      <c r="CG150" s="37"/>
      <c r="CH150" s="37"/>
      <c r="CI150" s="37"/>
      <c r="CJ150" s="37"/>
      <c r="CK150" s="37"/>
      <c r="CL150" s="37"/>
      <c r="CM150" s="37"/>
      <c r="CN150" s="37"/>
      <c r="CO150" s="37"/>
      <c r="CP150" s="37"/>
      <c r="CQ150" s="37"/>
      <c r="CR150" s="37"/>
      <c r="CS150" s="37"/>
      <c r="CT150" s="37"/>
      <c r="CU150" s="37"/>
      <c r="CV150" s="37"/>
      <c r="CW150" s="37"/>
      <c r="CX150" s="37"/>
      <c r="CY150" s="37"/>
      <c r="CZ150" s="37"/>
      <c r="DA150" s="37"/>
      <c r="DB150" s="37"/>
      <c r="DC150" s="37"/>
      <c r="DD150" s="37"/>
      <c r="DE150" s="37"/>
      <c r="DF150" s="37"/>
      <c r="DG150" s="37"/>
      <c r="DH150" s="37"/>
      <c r="DI150" s="37"/>
      <c r="DJ150" s="37"/>
      <c r="DK150" s="37"/>
      <c r="DL150" s="37"/>
      <c r="DM150" s="37"/>
      <c r="DN150" s="37"/>
      <c r="DO150" s="37"/>
      <c r="DP150" s="37"/>
      <c r="DQ150" s="37"/>
      <c r="DR150" s="37"/>
      <c r="DS150" s="37"/>
      <c r="DT150" s="37"/>
      <c r="DU150" s="37"/>
      <c r="DV150" s="37"/>
      <c r="DW150" s="37"/>
      <c r="DX150" s="37"/>
      <c r="DY150" s="37"/>
      <c r="DZ150" s="37"/>
      <c r="EA150" s="37"/>
      <c r="EB150" s="37"/>
      <c r="EC150" s="37"/>
      <c r="ED150" s="37"/>
      <c r="EE150" s="37"/>
      <c r="EF150" s="37"/>
      <c r="EG150" s="37"/>
      <c r="EH150" s="37"/>
      <c r="EI150" s="37"/>
      <c r="EJ150" s="37"/>
      <c r="EK150" s="37"/>
      <c r="EL150" s="37"/>
      <c r="EM150" s="37"/>
      <c r="EN150" s="37"/>
      <c r="EO150" s="37"/>
      <c r="EP150" s="37"/>
      <c r="EQ150" s="37"/>
      <c r="ER150" s="37"/>
      <c r="ES150" s="37"/>
      <c r="ET150" s="37"/>
      <c r="EU150" s="37"/>
      <c r="EV150" s="37"/>
      <c r="EW150" s="37"/>
      <c r="EX150" s="37"/>
      <c r="EY150" s="37"/>
      <c r="EZ150" s="37"/>
      <c r="FA150" s="37"/>
      <c r="FB150" s="37"/>
      <c r="FC150" s="37"/>
      <c r="FD150" s="37"/>
      <c r="FE150" s="37"/>
      <c r="FF150" s="37"/>
      <c r="FG150" s="37"/>
      <c r="FH150" s="37"/>
      <c r="FI150" s="37"/>
      <c r="FJ150" s="37"/>
      <c r="FK150" s="37"/>
      <c r="FL150" s="37"/>
      <c r="FM150" s="37"/>
      <c r="FN150" s="37"/>
      <c r="FO150" s="37"/>
      <c r="FP150" s="37"/>
      <c r="FQ150" s="37"/>
      <c r="FR150" s="37"/>
      <c r="FS150" s="37"/>
      <c r="FT150" s="37"/>
      <c r="FU150" s="37"/>
      <c r="FV150" s="37"/>
      <c r="FW150" s="37"/>
      <c r="FX150" s="37"/>
      <c r="FY150" s="37"/>
      <c r="FZ150" s="37"/>
      <c r="GA150" s="37"/>
      <c r="GB150" s="37"/>
      <c r="GC150" s="37"/>
      <c r="GD150" s="37"/>
      <c r="GE150" s="37"/>
      <c r="GF150" s="37"/>
      <c r="GG150" s="37"/>
      <c r="GH150" s="37"/>
      <c r="GI150" s="37"/>
      <c r="GJ150" s="37"/>
      <c r="GK150" s="37"/>
      <c r="GL150" s="37"/>
      <c r="GM150" s="37"/>
      <c r="GN150" s="37"/>
      <c r="GO150" s="37"/>
      <c r="GP150" s="37"/>
      <c r="GQ150" s="37"/>
      <c r="GR150" s="37"/>
      <c r="GS150" s="37"/>
      <c r="GT150" s="37"/>
      <c r="GU150" s="37"/>
      <c r="GV150" s="37"/>
      <c r="GW150" s="37"/>
      <c r="GX150" s="37"/>
      <c r="GY150" s="37"/>
      <c r="GZ150" s="37"/>
      <c r="HA150" s="37"/>
      <c r="HB150" s="37"/>
      <c r="HC150" s="37"/>
      <c r="HD150" s="37"/>
      <c r="HE150" s="37"/>
      <c r="HF150" s="37"/>
      <c r="HG150" s="37"/>
      <c r="HH150" s="37"/>
      <c r="HI150" s="37"/>
      <c r="HJ150" s="37"/>
      <c r="HK150" s="37"/>
      <c r="HL150" s="37"/>
      <c r="HM150" s="37"/>
      <c r="HN150" s="37"/>
      <c r="HO150" s="37"/>
      <c r="HP150" s="37"/>
      <c r="HQ150" s="37"/>
      <c r="HR150" s="37"/>
      <c r="HS150" s="37"/>
      <c r="HT150" s="37"/>
      <c r="HU150" s="37"/>
      <c r="HV150" s="37"/>
      <c r="HW150" s="37"/>
      <c r="HX150" s="37"/>
      <c r="HY150" s="37"/>
      <c r="HZ150" s="37"/>
      <c r="IA150" s="37"/>
      <c r="IB150" s="37"/>
      <c r="IC150" s="37"/>
    </row>
    <row r="151" spans="1:237" ht="15" thickBot="1">
      <c r="A151" s="312"/>
      <c r="B151" s="312"/>
      <c r="C151" s="312"/>
      <c r="D151" s="312"/>
      <c r="E151" s="312"/>
      <c r="H151" s="312"/>
      <c r="I151" s="312"/>
      <c r="J151" s="312"/>
      <c r="K151" s="312"/>
      <c r="L151" s="312"/>
      <c r="M151" s="312"/>
      <c r="N151" s="312"/>
      <c r="O151" s="312"/>
      <c r="P151" s="312"/>
      <c r="BV151" s="37"/>
      <c r="BW151" s="37"/>
      <c r="BX151" s="37"/>
      <c r="BY151" s="37"/>
      <c r="BZ151" s="37"/>
      <c r="CA151" s="37"/>
      <c r="CB151" s="37"/>
      <c r="CC151" s="37"/>
      <c r="CD151" s="37"/>
      <c r="CE151" s="37"/>
      <c r="CF151" s="37"/>
      <c r="CG151" s="37"/>
      <c r="CH151" s="37"/>
      <c r="CI151" s="37"/>
      <c r="CJ151" s="37"/>
      <c r="CK151" s="37"/>
      <c r="CL151" s="37"/>
      <c r="CM151" s="37"/>
      <c r="CN151" s="37"/>
      <c r="CO151" s="37"/>
      <c r="CP151" s="37"/>
      <c r="CQ151" s="37"/>
      <c r="CR151" s="37"/>
      <c r="CS151" s="37"/>
      <c r="CT151" s="37"/>
      <c r="CU151" s="37"/>
      <c r="CV151" s="37"/>
      <c r="CW151" s="37"/>
      <c r="CX151" s="37"/>
      <c r="CY151" s="37"/>
      <c r="CZ151" s="37"/>
      <c r="DA151" s="37"/>
      <c r="DB151" s="37"/>
      <c r="DC151" s="37"/>
      <c r="DD151" s="37"/>
      <c r="DE151" s="37"/>
      <c r="DF151" s="37"/>
      <c r="DG151" s="37"/>
      <c r="DH151" s="37"/>
      <c r="DI151" s="37"/>
      <c r="DJ151" s="37"/>
      <c r="DK151" s="37"/>
      <c r="DL151" s="37"/>
      <c r="DM151" s="37"/>
      <c r="DN151" s="37"/>
      <c r="DO151" s="37"/>
      <c r="DP151" s="37"/>
      <c r="DQ151" s="37"/>
      <c r="DR151" s="37"/>
      <c r="DS151" s="37"/>
      <c r="DT151" s="37"/>
      <c r="DU151" s="37"/>
      <c r="DV151" s="37"/>
      <c r="DW151" s="37"/>
      <c r="DX151" s="37"/>
      <c r="DY151" s="37"/>
      <c r="DZ151" s="37"/>
      <c r="EA151" s="37"/>
      <c r="EB151" s="37"/>
      <c r="EC151" s="37"/>
      <c r="ED151" s="37"/>
      <c r="EE151" s="37"/>
      <c r="EF151" s="37"/>
      <c r="EG151" s="37"/>
      <c r="EH151" s="37"/>
      <c r="EI151" s="37"/>
      <c r="EJ151" s="37"/>
      <c r="EK151" s="37"/>
      <c r="EL151" s="37"/>
      <c r="EM151" s="37"/>
      <c r="EN151" s="37"/>
      <c r="EO151" s="37"/>
      <c r="EP151" s="37"/>
      <c r="EQ151" s="37"/>
      <c r="ER151" s="37"/>
      <c r="ES151" s="37"/>
      <c r="ET151" s="37"/>
      <c r="EU151" s="37"/>
      <c r="EV151" s="37"/>
      <c r="EW151" s="37"/>
      <c r="EX151" s="37"/>
      <c r="EY151" s="37"/>
      <c r="EZ151" s="37"/>
      <c r="FA151" s="37"/>
      <c r="FB151" s="37"/>
      <c r="FC151" s="37"/>
      <c r="FD151" s="37"/>
      <c r="FE151" s="37"/>
      <c r="FF151" s="37"/>
      <c r="FG151" s="37"/>
      <c r="FH151" s="37"/>
      <c r="FI151" s="37"/>
      <c r="FJ151" s="37"/>
      <c r="FK151" s="37"/>
      <c r="FL151" s="37"/>
      <c r="FM151" s="37"/>
      <c r="FN151" s="37"/>
      <c r="FO151" s="37"/>
      <c r="FP151" s="37"/>
      <c r="FQ151" s="37"/>
      <c r="FR151" s="37"/>
      <c r="FS151" s="37"/>
      <c r="FT151" s="37"/>
      <c r="FU151" s="37"/>
      <c r="FV151" s="37"/>
      <c r="FW151" s="37"/>
      <c r="FX151" s="37"/>
      <c r="FY151" s="37"/>
      <c r="FZ151" s="37"/>
      <c r="GA151" s="37"/>
      <c r="GB151" s="37"/>
      <c r="GC151" s="37"/>
      <c r="GD151" s="37"/>
      <c r="GE151" s="37"/>
      <c r="GF151" s="37"/>
      <c r="GG151" s="37"/>
      <c r="GH151" s="37"/>
      <c r="GI151" s="37"/>
      <c r="GJ151" s="37"/>
      <c r="GK151" s="37"/>
      <c r="GL151" s="37"/>
      <c r="GM151" s="37"/>
      <c r="GN151" s="37"/>
      <c r="GO151" s="37"/>
      <c r="GP151" s="37"/>
      <c r="GQ151" s="37"/>
      <c r="GR151" s="37"/>
      <c r="GS151" s="37"/>
      <c r="GT151" s="37"/>
      <c r="GU151" s="37"/>
      <c r="GV151" s="37"/>
      <c r="GW151" s="37"/>
      <c r="GX151" s="37"/>
      <c r="GY151" s="37"/>
      <c r="GZ151" s="37"/>
      <c r="HA151" s="37"/>
      <c r="HB151" s="37"/>
      <c r="HC151" s="37"/>
      <c r="HD151" s="37"/>
      <c r="HE151" s="37"/>
      <c r="HF151" s="37"/>
      <c r="HG151" s="37"/>
      <c r="HH151" s="37"/>
      <c r="HI151" s="37"/>
      <c r="HJ151" s="37"/>
      <c r="HK151" s="37"/>
      <c r="HL151" s="37"/>
      <c r="HM151" s="37"/>
      <c r="HN151" s="37"/>
      <c r="HO151" s="37"/>
      <c r="HP151" s="37"/>
      <c r="HQ151" s="37"/>
      <c r="HR151" s="37"/>
      <c r="HS151" s="37"/>
      <c r="HT151" s="37"/>
      <c r="HU151" s="37"/>
      <c r="HV151" s="37"/>
      <c r="HW151" s="37"/>
      <c r="HX151" s="37"/>
      <c r="HY151" s="37"/>
      <c r="HZ151" s="37"/>
      <c r="IA151" s="37"/>
      <c r="IB151" s="37"/>
      <c r="IC151" s="37"/>
    </row>
    <row r="152" spans="1:237" ht="15" customHeight="1" thickBot="1">
      <c r="A152" s="522" t="s">
        <v>6</v>
      </c>
      <c r="B152" s="727" t="s">
        <v>158</v>
      </c>
      <c r="C152" s="728"/>
      <c r="D152" s="728"/>
      <c r="E152" s="729"/>
      <c r="H152" s="312"/>
      <c r="I152" s="312"/>
      <c r="J152" s="312"/>
      <c r="K152" s="312"/>
      <c r="L152" s="312"/>
      <c r="M152" s="312"/>
      <c r="N152" s="312"/>
      <c r="O152" s="312"/>
      <c r="P152" s="312"/>
      <c r="BT152" s="37"/>
      <c r="BU152" s="37"/>
      <c r="BV152" s="37"/>
      <c r="BW152" s="37"/>
      <c r="BX152" s="37"/>
      <c r="BY152" s="37"/>
      <c r="BZ152" s="37"/>
      <c r="CA152" s="37"/>
      <c r="CB152" s="37"/>
      <c r="CC152" s="37"/>
      <c r="CD152" s="37"/>
      <c r="CE152" s="37"/>
      <c r="CF152" s="37"/>
      <c r="CG152" s="37"/>
      <c r="CH152" s="37"/>
      <c r="CI152" s="37"/>
      <c r="CJ152" s="37"/>
      <c r="CK152" s="37"/>
      <c r="CL152" s="37"/>
      <c r="CM152" s="37"/>
      <c r="CN152" s="37"/>
      <c r="CO152" s="37"/>
      <c r="CP152" s="37"/>
      <c r="CQ152" s="37"/>
      <c r="CR152" s="37"/>
      <c r="CS152" s="37"/>
      <c r="CT152" s="37"/>
      <c r="CU152" s="37"/>
      <c r="CV152" s="37"/>
      <c r="CW152" s="37"/>
      <c r="CX152" s="37"/>
      <c r="CY152" s="37"/>
      <c r="CZ152" s="37"/>
      <c r="DA152" s="37"/>
      <c r="DB152" s="37"/>
      <c r="DC152" s="37"/>
      <c r="DD152" s="37"/>
      <c r="DE152" s="37"/>
      <c r="DF152" s="37"/>
      <c r="DG152" s="37"/>
      <c r="DH152" s="37"/>
      <c r="DI152" s="37"/>
      <c r="DJ152" s="37"/>
      <c r="DK152" s="37"/>
      <c r="DL152" s="37"/>
      <c r="DM152" s="37"/>
      <c r="DN152" s="37"/>
      <c r="DO152" s="37"/>
      <c r="DP152" s="37"/>
      <c r="DQ152" s="37"/>
      <c r="DR152" s="37"/>
      <c r="DS152" s="37"/>
      <c r="DT152" s="37"/>
      <c r="DU152" s="37"/>
      <c r="DV152" s="37"/>
      <c r="DW152" s="37"/>
      <c r="DX152" s="37"/>
      <c r="DY152" s="37"/>
      <c r="DZ152" s="37"/>
      <c r="EA152" s="37"/>
      <c r="EB152" s="37"/>
      <c r="EC152" s="37"/>
      <c r="ED152" s="37"/>
      <c r="EE152" s="37"/>
      <c r="EF152" s="37"/>
      <c r="EG152" s="37"/>
      <c r="EH152" s="37"/>
      <c r="EI152" s="37"/>
      <c r="EJ152" s="37"/>
      <c r="EK152" s="37"/>
      <c r="EL152" s="37"/>
      <c r="EM152" s="37"/>
      <c r="EN152" s="37"/>
      <c r="EO152" s="37"/>
      <c r="EP152" s="37"/>
      <c r="EQ152" s="37"/>
      <c r="ER152" s="37"/>
      <c r="ES152" s="37"/>
      <c r="ET152" s="37"/>
      <c r="EU152" s="37"/>
      <c r="EV152" s="37"/>
      <c r="EW152" s="37"/>
      <c r="EX152" s="37"/>
      <c r="EY152" s="37"/>
      <c r="EZ152" s="37"/>
      <c r="FA152" s="37"/>
      <c r="FB152" s="37"/>
      <c r="FC152" s="37"/>
      <c r="FD152" s="37"/>
      <c r="FE152" s="37"/>
      <c r="FF152" s="37"/>
      <c r="FG152" s="37"/>
      <c r="FH152" s="37"/>
      <c r="FI152" s="37"/>
      <c r="FJ152" s="37"/>
      <c r="FK152" s="37"/>
      <c r="FL152" s="37"/>
      <c r="FM152" s="37"/>
      <c r="FN152" s="37"/>
      <c r="FO152" s="37"/>
      <c r="FP152" s="37"/>
      <c r="FQ152" s="37"/>
      <c r="FR152" s="37"/>
      <c r="FS152" s="37"/>
      <c r="FT152" s="37"/>
      <c r="FU152" s="37"/>
      <c r="FV152" s="37"/>
      <c r="FW152" s="37"/>
      <c r="FX152" s="37"/>
      <c r="FY152" s="37"/>
      <c r="FZ152" s="37"/>
      <c r="GA152" s="37"/>
      <c r="GB152" s="37"/>
      <c r="GC152" s="37"/>
      <c r="GD152" s="37"/>
      <c r="GE152" s="37"/>
      <c r="GF152" s="37"/>
      <c r="GG152" s="37"/>
      <c r="GH152" s="37"/>
      <c r="GI152" s="37"/>
      <c r="GJ152" s="37"/>
      <c r="GK152" s="37"/>
      <c r="GL152" s="37"/>
      <c r="GM152" s="37"/>
      <c r="GN152" s="37"/>
      <c r="GO152" s="37"/>
      <c r="GP152" s="37"/>
      <c r="GQ152" s="37"/>
      <c r="GR152" s="37"/>
      <c r="GS152" s="37"/>
      <c r="GT152" s="37"/>
      <c r="GU152" s="37"/>
      <c r="GV152" s="37"/>
      <c r="GW152" s="37"/>
      <c r="GX152" s="37"/>
      <c r="GY152" s="37"/>
      <c r="GZ152" s="37"/>
      <c r="HA152" s="37"/>
      <c r="HB152" s="37"/>
      <c r="HC152" s="37"/>
      <c r="HD152" s="37"/>
      <c r="HE152" s="37"/>
      <c r="HF152" s="37"/>
      <c r="HG152" s="37"/>
      <c r="HH152" s="37"/>
      <c r="HI152" s="37"/>
      <c r="HJ152" s="37"/>
      <c r="HK152" s="37"/>
      <c r="HL152" s="37"/>
      <c r="HM152" s="37"/>
      <c r="HN152" s="37"/>
      <c r="HO152" s="37"/>
      <c r="HP152" s="37"/>
      <c r="HQ152" s="37"/>
      <c r="HR152" s="37"/>
      <c r="HS152" s="37"/>
      <c r="HT152" s="37"/>
      <c r="HU152" s="37"/>
      <c r="HV152" s="37"/>
      <c r="HW152" s="37"/>
      <c r="HX152" s="37"/>
      <c r="HY152" s="37"/>
      <c r="HZ152" s="37"/>
      <c r="IA152" s="37"/>
      <c r="IB152" s="37"/>
      <c r="IC152" s="37"/>
    </row>
    <row r="153" spans="1:237" ht="15" customHeight="1" thickBot="1">
      <c r="A153" s="312" t="s">
        <v>167</v>
      </c>
      <c r="B153" s="366" t="s">
        <v>168</v>
      </c>
      <c r="C153" s="366" t="s">
        <v>169</v>
      </c>
      <c r="D153" s="367" t="s">
        <v>170</v>
      </c>
      <c r="E153" s="368" t="s">
        <v>77</v>
      </c>
      <c r="H153" s="312"/>
      <c r="I153" s="312"/>
      <c r="J153" s="312"/>
      <c r="K153" s="312"/>
      <c r="L153" s="312"/>
      <c r="M153" s="312"/>
      <c r="N153" s="312"/>
      <c r="O153" s="312"/>
      <c r="P153" s="312"/>
      <c r="BT153" s="37"/>
      <c r="BU153" s="37"/>
      <c r="BV153" s="37"/>
      <c r="BW153" s="37"/>
      <c r="BX153" s="37"/>
      <c r="BY153" s="37"/>
      <c r="BZ153" s="37"/>
      <c r="CA153" s="37"/>
      <c r="CB153" s="37"/>
      <c r="CC153" s="37"/>
      <c r="CD153" s="37"/>
      <c r="CE153" s="37"/>
      <c r="CF153" s="37"/>
      <c r="CG153" s="37"/>
      <c r="CH153" s="37"/>
      <c r="CI153" s="37"/>
      <c r="CJ153" s="37"/>
      <c r="CK153" s="37"/>
      <c r="CL153" s="37"/>
      <c r="CM153" s="37"/>
      <c r="CN153" s="37"/>
      <c r="CO153" s="37"/>
      <c r="CP153" s="37"/>
      <c r="CQ153" s="37"/>
      <c r="CR153" s="37"/>
      <c r="CS153" s="37"/>
      <c r="CT153" s="37"/>
      <c r="CU153" s="37"/>
      <c r="CV153" s="37"/>
      <c r="CW153" s="37"/>
      <c r="CX153" s="37"/>
      <c r="CY153" s="37"/>
      <c r="CZ153" s="37"/>
      <c r="DA153" s="37"/>
      <c r="DB153" s="37"/>
      <c r="DC153" s="37"/>
      <c r="DD153" s="37"/>
      <c r="DE153" s="37"/>
      <c r="DF153" s="37"/>
      <c r="DG153" s="37"/>
      <c r="DH153" s="37"/>
      <c r="DI153" s="37"/>
      <c r="DJ153" s="37"/>
      <c r="DK153" s="37"/>
      <c r="DL153" s="37"/>
      <c r="DM153" s="37"/>
      <c r="DN153" s="37"/>
      <c r="DO153" s="37"/>
      <c r="DP153" s="37"/>
      <c r="DQ153" s="37"/>
      <c r="DR153" s="37"/>
      <c r="DS153" s="37"/>
      <c r="DT153" s="37"/>
      <c r="DU153" s="37"/>
      <c r="DV153" s="37"/>
      <c r="DW153" s="37"/>
      <c r="DX153" s="37"/>
      <c r="DY153" s="37"/>
      <c r="DZ153" s="37"/>
      <c r="EA153" s="37"/>
      <c r="EB153" s="37"/>
      <c r="EC153" s="37"/>
      <c r="ED153" s="37"/>
      <c r="EE153" s="37"/>
      <c r="EF153" s="37"/>
      <c r="EG153" s="37"/>
      <c r="EH153" s="37"/>
      <c r="EI153" s="37"/>
      <c r="EJ153" s="37"/>
      <c r="EK153" s="37"/>
      <c r="EL153" s="37"/>
      <c r="EM153" s="37"/>
      <c r="EN153" s="37"/>
      <c r="EO153" s="37"/>
      <c r="EP153" s="37"/>
      <c r="EQ153" s="37"/>
      <c r="ER153" s="37"/>
      <c r="ES153" s="37"/>
      <c r="ET153" s="37"/>
      <c r="EU153" s="37"/>
      <c r="EV153" s="37"/>
      <c r="EW153" s="37"/>
      <c r="EX153" s="37"/>
      <c r="EY153" s="37"/>
      <c r="EZ153" s="37"/>
      <c r="FA153" s="37"/>
      <c r="FB153" s="37"/>
      <c r="FC153" s="37"/>
      <c r="FD153" s="37"/>
      <c r="FE153" s="37"/>
      <c r="FF153" s="37"/>
      <c r="FG153" s="37"/>
      <c r="FH153" s="37"/>
      <c r="FI153" s="37"/>
      <c r="FJ153" s="37"/>
      <c r="FK153" s="37"/>
      <c r="FL153" s="37"/>
      <c r="FM153" s="37"/>
      <c r="FN153" s="37"/>
      <c r="FO153" s="37"/>
      <c r="FP153" s="37"/>
      <c r="FQ153" s="37"/>
      <c r="FR153" s="37"/>
      <c r="FS153" s="37"/>
      <c r="FT153" s="37"/>
      <c r="FU153" s="37"/>
      <c r="FV153" s="37"/>
      <c r="FW153" s="37"/>
      <c r="FX153" s="37"/>
      <c r="FY153" s="37"/>
      <c r="FZ153" s="37"/>
      <c r="GA153" s="37"/>
      <c r="GB153" s="37"/>
      <c r="GC153" s="37"/>
      <c r="GD153" s="37"/>
      <c r="GE153" s="37"/>
      <c r="GF153" s="37"/>
      <c r="GG153" s="37"/>
      <c r="GH153" s="37"/>
      <c r="GI153" s="37"/>
      <c r="GJ153" s="37"/>
      <c r="GK153" s="37"/>
      <c r="GL153" s="37"/>
      <c r="GM153" s="37"/>
      <c r="GN153" s="37"/>
      <c r="GO153" s="37"/>
      <c r="GP153" s="37"/>
      <c r="GQ153" s="37"/>
      <c r="GR153" s="37"/>
      <c r="GS153" s="37"/>
      <c r="GT153" s="37"/>
      <c r="GU153" s="37"/>
      <c r="GV153" s="37"/>
      <c r="GW153" s="37"/>
      <c r="GX153" s="37"/>
      <c r="GY153" s="37"/>
      <c r="GZ153" s="37"/>
      <c r="HA153" s="37"/>
      <c r="HB153" s="37"/>
      <c r="HC153" s="37"/>
      <c r="HD153" s="37"/>
      <c r="HE153" s="37"/>
      <c r="HF153" s="37"/>
      <c r="HG153" s="37"/>
      <c r="HH153" s="37"/>
      <c r="HI153" s="37"/>
      <c r="HJ153" s="37"/>
      <c r="HK153" s="37"/>
      <c r="HL153" s="37"/>
      <c r="HM153" s="37"/>
      <c r="HN153" s="37"/>
      <c r="HO153" s="37"/>
      <c r="HP153" s="37"/>
      <c r="HQ153" s="37"/>
      <c r="HR153" s="37"/>
      <c r="HS153" s="37"/>
      <c r="HT153" s="37"/>
      <c r="HU153" s="37"/>
      <c r="HV153" s="37"/>
      <c r="HW153" s="37"/>
      <c r="HX153" s="37"/>
      <c r="HY153" s="37"/>
      <c r="HZ153" s="37"/>
      <c r="IA153" s="37"/>
      <c r="IB153" s="37"/>
      <c r="IC153" s="37"/>
    </row>
    <row r="154" spans="1:237" ht="15" customHeight="1" thickBot="1">
      <c r="A154" s="312"/>
      <c r="B154" s="402" t="s">
        <v>171</v>
      </c>
      <c r="C154" s="664" t="s">
        <v>172</v>
      </c>
      <c r="D154" s="659" t="s">
        <v>173</v>
      </c>
      <c r="E154" s="660">
        <f>SUM(E155:E157)</f>
        <v>0</v>
      </c>
      <c r="H154" s="312"/>
      <c r="I154" s="312"/>
      <c r="J154" s="312"/>
      <c r="K154" s="312"/>
      <c r="L154" s="312"/>
      <c r="M154" s="312"/>
      <c r="N154" s="312"/>
      <c r="O154" s="312"/>
      <c r="P154" s="312"/>
      <c r="BT154" s="37"/>
      <c r="BU154" s="37"/>
      <c r="BV154" s="37"/>
      <c r="BW154" s="37"/>
      <c r="BX154" s="37"/>
      <c r="BY154" s="37"/>
      <c r="BZ154" s="37"/>
      <c r="CA154" s="37"/>
      <c r="CB154" s="37"/>
      <c r="CC154" s="37"/>
      <c r="CD154" s="37"/>
      <c r="CE154" s="37"/>
      <c r="CF154" s="37"/>
      <c r="CG154" s="37"/>
      <c r="CH154" s="37"/>
      <c r="CI154" s="37"/>
      <c r="CJ154" s="37"/>
      <c r="CK154" s="37"/>
      <c r="CL154" s="37"/>
      <c r="CM154" s="37"/>
      <c r="CN154" s="37"/>
      <c r="CO154" s="37"/>
      <c r="CP154" s="37"/>
      <c r="CQ154" s="37"/>
      <c r="CR154" s="37"/>
      <c r="CS154" s="37"/>
      <c r="CT154" s="37"/>
      <c r="CU154" s="37"/>
      <c r="CV154" s="37"/>
      <c r="CW154" s="37"/>
      <c r="CX154" s="37"/>
      <c r="CY154" s="37"/>
      <c r="CZ154" s="37"/>
      <c r="DA154" s="37"/>
      <c r="DB154" s="37"/>
      <c r="DC154" s="37"/>
      <c r="DD154" s="37"/>
      <c r="DE154" s="37"/>
      <c r="DF154" s="37"/>
      <c r="DG154" s="37"/>
      <c r="DH154" s="37"/>
      <c r="DI154" s="37"/>
      <c r="DJ154" s="37"/>
      <c r="DK154" s="37"/>
      <c r="DL154" s="37"/>
      <c r="DM154" s="37"/>
      <c r="DN154" s="37"/>
      <c r="DO154" s="37"/>
      <c r="DP154" s="37"/>
      <c r="DQ154" s="37"/>
      <c r="DR154" s="37"/>
      <c r="DS154" s="37"/>
      <c r="DT154" s="37"/>
      <c r="DU154" s="37"/>
      <c r="DV154" s="37"/>
      <c r="DW154" s="37"/>
      <c r="DX154" s="37"/>
      <c r="DY154" s="37"/>
      <c r="DZ154" s="37"/>
      <c r="EA154" s="37"/>
      <c r="EB154" s="37"/>
      <c r="EC154" s="37"/>
      <c r="ED154" s="37"/>
      <c r="EE154" s="37"/>
      <c r="EF154" s="37"/>
      <c r="EG154" s="37"/>
      <c r="EH154" s="37"/>
      <c r="EI154" s="37"/>
      <c r="EJ154" s="37"/>
      <c r="EK154" s="37"/>
      <c r="EL154" s="37"/>
      <c r="EM154" s="37"/>
      <c r="EN154" s="37"/>
      <c r="EO154" s="37"/>
      <c r="EP154" s="37"/>
      <c r="EQ154" s="37"/>
      <c r="ER154" s="37"/>
      <c r="ES154" s="37"/>
      <c r="ET154" s="37"/>
      <c r="EU154" s="37"/>
      <c r="EV154" s="37"/>
      <c r="EW154" s="37"/>
      <c r="EX154" s="37"/>
      <c r="EY154" s="37"/>
      <c r="EZ154" s="37"/>
      <c r="FA154" s="37"/>
      <c r="FB154" s="37"/>
      <c r="FC154" s="37"/>
      <c r="FD154" s="37"/>
      <c r="FE154" s="37"/>
      <c r="FF154" s="37"/>
      <c r="FG154" s="37"/>
      <c r="FH154" s="37"/>
      <c r="FI154" s="37"/>
      <c r="FJ154" s="37"/>
      <c r="FK154" s="37"/>
      <c r="FL154" s="37"/>
      <c r="FM154" s="37"/>
      <c r="FN154" s="37"/>
      <c r="FO154" s="37"/>
      <c r="FP154" s="37"/>
      <c r="FQ154" s="37"/>
      <c r="FR154" s="37"/>
      <c r="FS154" s="37"/>
      <c r="FT154" s="37"/>
      <c r="FU154" s="37"/>
      <c r="FV154" s="37"/>
      <c r="FW154" s="37"/>
      <c r="FX154" s="37"/>
      <c r="FY154" s="37"/>
      <c r="FZ154" s="37"/>
      <c r="GA154" s="37"/>
      <c r="GB154" s="37"/>
      <c r="GC154" s="37"/>
      <c r="GD154" s="37"/>
      <c r="GE154" s="37"/>
      <c r="GF154" s="37"/>
      <c r="GG154" s="37"/>
      <c r="GH154" s="37"/>
      <c r="GI154" s="37"/>
      <c r="GJ154" s="37"/>
      <c r="GK154" s="37"/>
      <c r="GL154" s="37"/>
      <c r="GM154" s="37"/>
      <c r="GN154" s="37"/>
      <c r="GO154" s="37"/>
      <c r="GP154" s="37"/>
      <c r="GQ154" s="37"/>
      <c r="GR154" s="37"/>
      <c r="GS154" s="37"/>
      <c r="GT154" s="37"/>
      <c r="GU154" s="37"/>
      <c r="GV154" s="37"/>
      <c r="GW154" s="37"/>
      <c r="GX154" s="37"/>
      <c r="GY154" s="37"/>
      <c r="GZ154" s="37"/>
      <c r="HA154" s="37"/>
      <c r="HB154" s="37"/>
      <c r="HC154" s="37"/>
      <c r="HD154" s="37"/>
      <c r="HE154" s="37"/>
      <c r="HF154" s="37"/>
      <c r="HG154" s="37"/>
      <c r="HH154" s="37"/>
      <c r="HI154" s="37"/>
      <c r="HJ154" s="37"/>
      <c r="HK154" s="37"/>
      <c r="HL154" s="37"/>
      <c r="HM154" s="37"/>
      <c r="HN154" s="37"/>
      <c r="HO154" s="37"/>
      <c r="HP154" s="37"/>
      <c r="HQ154" s="37"/>
      <c r="HR154" s="37"/>
      <c r="HS154" s="37"/>
      <c r="HT154" s="37"/>
      <c r="HU154" s="37"/>
      <c r="HV154" s="37"/>
      <c r="HW154" s="37"/>
      <c r="HX154" s="37"/>
      <c r="HY154" s="37"/>
      <c r="HZ154" s="37"/>
      <c r="IA154" s="37"/>
      <c r="IB154" s="37"/>
      <c r="IC154" s="37"/>
    </row>
    <row r="155" spans="1:237" ht="15" customHeight="1" thickBot="1">
      <c r="A155" s="312"/>
      <c r="B155" s="407"/>
      <c r="C155" s="410" t="s">
        <v>174</v>
      </c>
      <c r="D155" s="394" t="s">
        <v>173</v>
      </c>
      <c r="E155" s="652">
        <f>SUM('Dades organització'!E103)</f>
        <v>0</v>
      </c>
      <c r="H155" s="312"/>
      <c r="I155" s="312"/>
      <c r="J155" s="312"/>
      <c r="K155" s="312"/>
      <c r="L155" s="312"/>
      <c r="M155" s="312"/>
      <c r="N155" s="312"/>
      <c r="O155" s="312"/>
      <c r="P155" s="312"/>
      <c r="BT155" s="37"/>
      <c r="BU155" s="37"/>
      <c r="BV155" s="37"/>
      <c r="BW155" s="37"/>
      <c r="BX155" s="37"/>
      <c r="BY155" s="37"/>
      <c r="BZ155" s="37"/>
      <c r="CA155" s="37"/>
      <c r="CB155" s="37"/>
      <c r="CC155" s="37"/>
      <c r="CD155" s="37"/>
      <c r="CE155" s="37"/>
      <c r="CF155" s="37"/>
      <c r="CG155" s="37"/>
      <c r="CH155" s="37"/>
      <c r="CI155" s="37"/>
      <c r="CJ155" s="37"/>
      <c r="CK155" s="37"/>
      <c r="CL155" s="37"/>
      <c r="CM155" s="37"/>
      <c r="CN155" s="37"/>
      <c r="CO155" s="37"/>
      <c r="CP155" s="37"/>
      <c r="CQ155" s="37"/>
      <c r="CR155" s="37"/>
      <c r="CS155" s="37"/>
      <c r="CT155" s="37"/>
      <c r="CU155" s="37"/>
      <c r="CV155" s="37"/>
      <c r="CW155" s="37"/>
      <c r="CX155" s="37"/>
      <c r="CY155" s="37"/>
      <c r="CZ155" s="37"/>
      <c r="DA155" s="37"/>
      <c r="DB155" s="37"/>
      <c r="DC155" s="37"/>
      <c r="DD155" s="37"/>
      <c r="DE155" s="37"/>
      <c r="DF155" s="37"/>
      <c r="DG155" s="37"/>
      <c r="DH155" s="37"/>
      <c r="DI155" s="37"/>
      <c r="DJ155" s="37"/>
      <c r="DK155" s="37"/>
      <c r="DL155" s="37"/>
      <c r="DM155" s="37"/>
      <c r="DN155" s="37"/>
      <c r="DO155" s="37"/>
      <c r="DP155" s="37"/>
      <c r="DQ155" s="37"/>
      <c r="DR155" s="37"/>
      <c r="DS155" s="37"/>
      <c r="DT155" s="37"/>
      <c r="DU155" s="37"/>
      <c r="DV155" s="37"/>
      <c r="DW155" s="37"/>
      <c r="DX155" s="37"/>
      <c r="DY155" s="37"/>
      <c r="DZ155" s="37"/>
      <c r="EA155" s="37"/>
      <c r="EB155" s="37"/>
      <c r="EC155" s="37"/>
      <c r="ED155" s="37"/>
      <c r="EE155" s="37"/>
      <c r="EF155" s="37"/>
      <c r="EG155" s="37"/>
      <c r="EH155" s="37"/>
      <c r="EI155" s="37"/>
      <c r="EJ155" s="37"/>
      <c r="EK155" s="37"/>
      <c r="EL155" s="37"/>
      <c r="EM155" s="37"/>
      <c r="EN155" s="37"/>
      <c r="EO155" s="37"/>
      <c r="EP155" s="37"/>
      <c r="EQ155" s="37"/>
      <c r="ER155" s="37"/>
      <c r="ES155" s="37"/>
      <c r="ET155" s="37"/>
      <c r="EU155" s="37"/>
      <c r="EV155" s="37"/>
      <c r="EW155" s="37"/>
      <c r="EX155" s="37"/>
      <c r="EY155" s="37"/>
      <c r="EZ155" s="37"/>
      <c r="FA155" s="37"/>
      <c r="FB155" s="37"/>
      <c r="FC155" s="37"/>
      <c r="FD155" s="37"/>
      <c r="FE155" s="37"/>
      <c r="FF155" s="37"/>
      <c r="FG155" s="37"/>
      <c r="FH155" s="37"/>
      <c r="FI155" s="37"/>
      <c r="FJ155" s="37"/>
      <c r="FK155" s="37"/>
      <c r="FL155" s="37"/>
      <c r="FM155" s="37"/>
      <c r="FN155" s="37"/>
      <c r="FO155" s="37"/>
      <c r="FP155" s="37"/>
      <c r="FQ155" s="37"/>
      <c r="FR155" s="37"/>
      <c r="FS155" s="37"/>
      <c r="FT155" s="37"/>
      <c r="FU155" s="37"/>
      <c r="FV155" s="37"/>
      <c r="FW155" s="37"/>
      <c r="FX155" s="37"/>
      <c r="FY155" s="37"/>
      <c r="FZ155" s="37"/>
      <c r="GA155" s="37"/>
      <c r="GB155" s="37"/>
      <c r="GC155" s="37"/>
      <c r="GD155" s="37"/>
      <c r="GE155" s="37"/>
      <c r="GF155" s="37"/>
      <c r="GG155" s="37"/>
      <c r="GH155" s="37"/>
      <c r="GI155" s="37"/>
      <c r="GJ155" s="37"/>
      <c r="GK155" s="37"/>
      <c r="GL155" s="37"/>
      <c r="GM155" s="37"/>
      <c r="GN155" s="37"/>
      <c r="GO155" s="37"/>
      <c r="GP155" s="37"/>
      <c r="GQ155" s="37"/>
      <c r="GR155" s="37"/>
      <c r="GS155" s="37"/>
      <c r="GT155" s="37"/>
      <c r="GU155" s="37"/>
      <c r="GV155" s="37"/>
      <c r="GW155" s="37"/>
      <c r="GX155" s="37"/>
      <c r="GY155" s="37"/>
      <c r="GZ155" s="37"/>
      <c r="HA155" s="37"/>
      <c r="HB155" s="37"/>
      <c r="HC155" s="37"/>
      <c r="HD155" s="37"/>
      <c r="HE155" s="37"/>
      <c r="HF155" s="37"/>
      <c r="HG155" s="37"/>
      <c r="HH155" s="37"/>
      <c r="HI155" s="37"/>
      <c r="HJ155" s="37"/>
      <c r="HK155" s="37"/>
      <c r="HL155" s="37"/>
      <c r="HM155" s="37"/>
      <c r="HN155" s="37"/>
      <c r="HO155" s="37"/>
      <c r="HP155" s="37"/>
      <c r="HQ155" s="37"/>
      <c r="HR155" s="37"/>
      <c r="HS155" s="37"/>
      <c r="HT155" s="37"/>
      <c r="HU155" s="37"/>
      <c r="HV155" s="37"/>
      <c r="HW155" s="37"/>
      <c r="HX155" s="37"/>
      <c r="HY155" s="37"/>
      <c r="HZ155" s="37"/>
      <c r="IA155" s="37"/>
      <c r="IB155" s="37"/>
      <c r="IC155" s="37"/>
    </row>
    <row r="156" spans="1:237" ht="15" customHeight="1" thickBot="1">
      <c r="A156" s="312"/>
      <c r="B156" s="403"/>
      <c r="C156" s="410" t="s">
        <v>175</v>
      </c>
      <c r="D156" s="394" t="s">
        <v>173</v>
      </c>
      <c r="E156" s="652">
        <f>SUM('Dades organització'!E104)</f>
        <v>0</v>
      </c>
      <c r="H156" s="312"/>
      <c r="I156" s="312"/>
      <c r="J156" s="312"/>
      <c r="K156" s="312"/>
      <c r="L156" s="312"/>
      <c r="M156" s="312"/>
      <c r="N156" s="312"/>
      <c r="O156" s="312"/>
      <c r="P156" s="312"/>
      <c r="BT156" s="37"/>
      <c r="BU156" s="37"/>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c r="CV156" s="37"/>
      <c r="CW156" s="37"/>
      <c r="CX156" s="37"/>
      <c r="CY156" s="37"/>
      <c r="CZ156" s="37"/>
      <c r="DA156" s="37"/>
      <c r="DB156" s="37"/>
      <c r="DC156" s="37"/>
      <c r="DD156" s="37"/>
      <c r="DE156" s="37"/>
      <c r="DF156" s="37"/>
      <c r="DG156" s="37"/>
      <c r="DH156" s="37"/>
      <c r="DI156" s="37"/>
      <c r="DJ156" s="37"/>
      <c r="DK156" s="37"/>
      <c r="DL156" s="37"/>
      <c r="DM156" s="37"/>
      <c r="DN156" s="37"/>
      <c r="DO156" s="37"/>
      <c r="DP156" s="37"/>
      <c r="DQ156" s="37"/>
      <c r="DR156" s="37"/>
      <c r="DS156" s="37"/>
      <c r="DT156" s="37"/>
      <c r="DU156" s="37"/>
      <c r="DV156" s="37"/>
      <c r="DW156" s="37"/>
      <c r="DX156" s="37"/>
      <c r="DY156" s="37"/>
      <c r="DZ156" s="37"/>
      <c r="EA156" s="37"/>
      <c r="EB156" s="37"/>
      <c r="EC156" s="37"/>
      <c r="ED156" s="37"/>
      <c r="EE156" s="37"/>
      <c r="EF156" s="37"/>
      <c r="EG156" s="37"/>
      <c r="EH156" s="37"/>
      <c r="EI156" s="37"/>
      <c r="EJ156" s="37"/>
      <c r="EK156" s="37"/>
      <c r="EL156" s="37"/>
      <c r="EM156" s="37"/>
      <c r="EN156" s="37"/>
      <c r="EO156" s="37"/>
      <c r="EP156" s="37"/>
      <c r="EQ156" s="37"/>
      <c r="ER156" s="37"/>
      <c r="ES156" s="37"/>
      <c r="ET156" s="37"/>
      <c r="EU156" s="37"/>
      <c r="EV156" s="37"/>
      <c r="EW156" s="37"/>
      <c r="EX156" s="37"/>
      <c r="EY156" s="37"/>
      <c r="EZ156" s="37"/>
      <c r="FA156" s="37"/>
      <c r="FB156" s="37"/>
      <c r="FC156" s="37"/>
      <c r="FD156" s="37"/>
      <c r="FE156" s="37"/>
      <c r="FF156" s="37"/>
      <c r="FG156" s="37"/>
      <c r="FH156" s="37"/>
      <c r="FI156" s="37"/>
      <c r="FJ156" s="37"/>
      <c r="FK156" s="37"/>
      <c r="FL156" s="37"/>
      <c r="FM156" s="37"/>
      <c r="FN156" s="37"/>
      <c r="FO156" s="37"/>
      <c r="FP156" s="37"/>
      <c r="FQ156" s="37"/>
      <c r="FR156" s="37"/>
      <c r="FS156" s="37"/>
      <c r="FT156" s="37"/>
      <c r="FU156" s="37"/>
      <c r="FV156" s="37"/>
      <c r="FW156" s="37"/>
      <c r="FX156" s="37"/>
      <c r="FY156" s="37"/>
      <c r="FZ156" s="37"/>
      <c r="GA156" s="37"/>
      <c r="GB156" s="37"/>
      <c r="GC156" s="37"/>
      <c r="GD156" s="37"/>
      <c r="GE156" s="37"/>
      <c r="GF156" s="37"/>
      <c r="GG156" s="37"/>
      <c r="GH156" s="37"/>
      <c r="GI156" s="37"/>
      <c r="GJ156" s="37"/>
      <c r="GK156" s="37"/>
      <c r="GL156" s="37"/>
      <c r="GM156" s="37"/>
      <c r="GN156" s="37"/>
      <c r="GO156" s="37"/>
      <c r="GP156" s="37"/>
      <c r="GQ156" s="37"/>
      <c r="GR156" s="37"/>
      <c r="GS156" s="37"/>
      <c r="GT156" s="37"/>
      <c r="GU156" s="37"/>
      <c r="GV156" s="37"/>
      <c r="GW156" s="37"/>
      <c r="GX156" s="37"/>
      <c r="GY156" s="37"/>
      <c r="GZ156" s="37"/>
      <c r="HA156" s="37"/>
      <c r="HB156" s="37"/>
      <c r="HC156" s="37"/>
      <c r="HD156" s="37"/>
      <c r="HE156" s="37"/>
      <c r="HF156" s="37"/>
      <c r="HG156" s="37"/>
      <c r="HH156" s="37"/>
      <c r="HI156" s="37"/>
      <c r="HJ156" s="37"/>
      <c r="HK156" s="37"/>
      <c r="HL156" s="37"/>
      <c r="HM156" s="37"/>
      <c r="HN156" s="37"/>
      <c r="HO156" s="37"/>
      <c r="HP156" s="37"/>
      <c r="HQ156" s="37"/>
      <c r="HR156" s="37"/>
      <c r="HS156" s="37"/>
      <c r="HT156" s="37"/>
      <c r="HU156" s="37"/>
      <c r="HV156" s="37"/>
      <c r="HW156" s="37"/>
      <c r="HX156" s="37"/>
      <c r="HY156" s="37"/>
      <c r="HZ156" s="37"/>
      <c r="IA156" s="37"/>
      <c r="IB156" s="37"/>
      <c r="IC156" s="37"/>
    </row>
    <row r="157" spans="1:237" ht="15" customHeight="1" thickBot="1">
      <c r="A157" s="312"/>
      <c r="B157" s="408"/>
      <c r="C157" s="411" t="s">
        <v>176</v>
      </c>
      <c r="D157" s="398" t="s">
        <v>173</v>
      </c>
      <c r="E157" s="649">
        <f>SUM('Dades organització'!E105)</f>
        <v>0</v>
      </c>
      <c r="H157" s="312"/>
      <c r="I157" s="312"/>
      <c r="J157" s="312"/>
      <c r="K157" s="312"/>
      <c r="L157" s="312"/>
      <c r="M157" s="312"/>
      <c r="N157" s="312"/>
      <c r="O157" s="312"/>
      <c r="P157" s="312"/>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c r="DC157" s="37"/>
      <c r="DD157" s="37"/>
      <c r="DE157" s="37"/>
      <c r="DF157" s="37"/>
      <c r="DG157" s="37"/>
      <c r="DH157" s="37"/>
      <c r="DI157" s="37"/>
      <c r="DJ157" s="37"/>
      <c r="DK157" s="37"/>
      <c r="DL157" s="37"/>
      <c r="DM157" s="37"/>
      <c r="DN157" s="37"/>
      <c r="DO157" s="37"/>
      <c r="DP157" s="37"/>
      <c r="DQ157" s="37"/>
      <c r="DR157" s="37"/>
      <c r="DS157" s="37"/>
      <c r="DT157" s="37"/>
      <c r="DU157" s="37"/>
      <c r="DV157" s="37"/>
      <c r="DW157" s="37"/>
      <c r="DX157" s="37"/>
      <c r="DY157" s="37"/>
      <c r="DZ157" s="37"/>
      <c r="EA157" s="37"/>
      <c r="EB157" s="37"/>
      <c r="EC157" s="37"/>
      <c r="ED157" s="37"/>
      <c r="EE157" s="37"/>
      <c r="EF157" s="37"/>
      <c r="EG157" s="37"/>
      <c r="EH157" s="37"/>
      <c r="EI157" s="37"/>
      <c r="EJ157" s="37"/>
      <c r="EK157" s="37"/>
      <c r="EL157" s="37"/>
      <c r="EM157" s="37"/>
      <c r="EN157" s="37"/>
      <c r="EO157" s="37"/>
      <c r="EP157" s="37"/>
      <c r="EQ157" s="37"/>
      <c r="ER157" s="37"/>
      <c r="ES157" s="37"/>
      <c r="ET157" s="37"/>
      <c r="EU157" s="37"/>
      <c r="EV157" s="37"/>
      <c r="EW157" s="37"/>
      <c r="EX157" s="37"/>
      <c r="EY157" s="37"/>
      <c r="EZ157" s="37"/>
      <c r="FA157" s="37"/>
      <c r="FB157" s="37"/>
      <c r="FC157" s="37"/>
      <c r="FD157" s="37"/>
      <c r="FE157" s="37"/>
      <c r="FF157" s="37"/>
      <c r="FG157" s="37"/>
      <c r="FH157" s="37"/>
      <c r="FI157" s="37"/>
      <c r="FJ157" s="37"/>
      <c r="FK157" s="37"/>
      <c r="FL157" s="37"/>
      <c r="FM157" s="37"/>
      <c r="FN157" s="37"/>
      <c r="FO157" s="37"/>
      <c r="FP157" s="37"/>
      <c r="FQ157" s="37"/>
      <c r="FR157" s="37"/>
      <c r="FS157" s="37"/>
      <c r="FT157" s="37"/>
      <c r="FU157" s="37"/>
      <c r="FV157" s="37"/>
      <c r="FW157" s="37"/>
      <c r="FX157" s="37"/>
      <c r="FY157" s="37"/>
      <c r="FZ157" s="37"/>
      <c r="GA157" s="37"/>
      <c r="GB157" s="37"/>
      <c r="GC157" s="37"/>
      <c r="GD157" s="37"/>
      <c r="GE157" s="37"/>
      <c r="GF157" s="37"/>
      <c r="GG157" s="37"/>
      <c r="GH157" s="37"/>
      <c r="GI157" s="37"/>
      <c r="GJ157" s="37"/>
      <c r="GK157" s="37"/>
      <c r="GL157" s="37"/>
      <c r="GM157" s="37"/>
      <c r="GN157" s="37"/>
      <c r="GO157" s="37"/>
      <c r="GP157" s="37"/>
      <c r="GQ157" s="37"/>
      <c r="GR157" s="37"/>
      <c r="GS157" s="37"/>
      <c r="GT157" s="37"/>
      <c r="GU157" s="37"/>
      <c r="GV157" s="37"/>
      <c r="GW157" s="37"/>
      <c r="GX157" s="37"/>
      <c r="GY157" s="37"/>
      <c r="GZ157" s="37"/>
      <c r="HA157" s="37"/>
      <c r="HB157" s="37"/>
      <c r="HC157" s="37"/>
      <c r="HD157" s="37"/>
      <c r="HE157" s="37"/>
      <c r="HF157" s="37"/>
      <c r="HG157" s="37"/>
      <c r="HH157" s="37"/>
      <c r="HI157" s="37"/>
      <c r="HJ157" s="37"/>
      <c r="HK157" s="37"/>
      <c r="HL157" s="37"/>
      <c r="HM157" s="37"/>
      <c r="HN157" s="37"/>
      <c r="HO157" s="37"/>
      <c r="HP157" s="37"/>
      <c r="HQ157" s="37"/>
      <c r="HR157" s="37"/>
      <c r="HS157" s="37"/>
      <c r="HT157" s="37"/>
      <c r="HU157" s="37"/>
      <c r="HV157" s="37"/>
      <c r="HW157" s="37"/>
      <c r="HX157" s="37"/>
      <c r="HY157" s="37"/>
      <c r="HZ157" s="37"/>
      <c r="IA157" s="37"/>
      <c r="IB157" s="37"/>
      <c r="IC157" s="37"/>
    </row>
    <row r="158" spans="1:237" ht="15" customHeight="1">
      <c r="A158" s="312"/>
      <c r="B158" s="312"/>
      <c r="C158" s="312"/>
      <c r="D158" s="312"/>
      <c r="E158" s="312"/>
      <c r="H158" s="312"/>
      <c r="I158" s="312"/>
      <c r="J158" s="312"/>
      <c r="K158" s="312"/>
      <c r="L158" s="312"/>
      <c r="M158" s="312"/>
      <c r="N158" s="312"/>
      <c r="O158" s="312"/>
      <c r="P158" s="312"/>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c r="DC158" s="37"/>
      <c r="DD158" s="37"/>
      <c r="DE158" s="37"/>
      <c r="DF158" s="37"/>
      <c r="DG158" s="37"/>
      <c r="DH158" s="37"/>
      <c r="DI158" s="37"/>
      <c r="DJ158" s="37"/>
      <c r="DK158" s="37"/>
      <c r="DL158" s="37"/>
      <c r="DM158" s="37"/>
      <c r="DN158" s="37"/>
      <c r="DO158" s="37"/>
      <c r="DP158" s="37"/>
      <c r="DQ158" s="37"/>
      <c r="DR158" s="37"/>
      <c r="DS158" s="37"/>
      <c r="DT158" s="37"/>
      <c r="DU158" s="37"/>
      <c r="DV158" s="37"/>
      <c r="DW158" s="37"/>
      <c r="DX158" s="37"/>
      <c r="DY158" s="37"/>
      <c r="DZ158" s="37"/>
      <c r="EA158" s="37"/>
      <c r="EB158" s="37"/>
      <c r="EC158" s="37"/>
      <c r="ED158" s="37"/>
      <c r="EE158" s="37"/>
      <c r="EF158" s="37"/>
      <c r="EG158" s="37"/>
      <c r="EH158" s="37"/>
      <c r="EI158" s="37"/>
      <c r="EJ158" s="37"/>
      <c r="EK158" s="37"/>
      <c r="EL158" s="37"/>
      <c r="EM158" s="37"/>
      <c r="EN158" s="37"/>
      <c r="EO158" s="37"/>
      <c r="EP158" s="37"/>
      <c r="EQ158" s="37"/>
      <c r="ER158" s="37"/>
      <c r="ES158" s="37"/>
      <c r="ET158" s="37"/>
      <c r="EU158" s="37"/>
      <c r="EV158" s="37"/>
      <c r="EW158" s="37"/>
      <c r="EX158" s="37"/>
      <c r="EY158" s="37"/>
      <c r="EZ158" s="37"/>
      <c r="FA158" s="37"/>
      <c r="FB158" s="37"/>
      <c r="FC158" s="37"/>
      <c r="FD158" s="37"/>
      <c r="FE158" s="37"/>
      <c r="FF158" s="37"/>
      <c r="FG158" s="37"/>
      <c r="FH158" s="37"/>
      <c r="FI158" s="37"/>
      <c r="FJ158" s="37"/>
      <c r="FK158" s="37"/>
      <c r="FL158" s="37"/>
      <c r="FM158" s="37"/>
      <c r="FN158" s="37"/>
      <c r="FO158" s="37"/>
      <c r="FP158" s="37"/>
      <c r="FQ158" s="37"/>
      <c r="FR158" s="37"/>
      <c r="FS158" s="37"/>
      <c r="FT158" s="37"/>
      <c r="FU158" s="37"/>
      <c r="FV158" s="37"/>
      <c r="FW158" s="37"/>
      <c r="FX158" s="37"/>
      <c r="FY158" s="37"/>
      <c r="FZ158" s="37"/>
      <c r="GA158" s="37"/>
      <c r="GB158" s="37"/>
      <c r="GC158" s="37"/>
      <c r="GD158" s="37"/>
      <c r="GE158" s="37"/>
      <c r="GF158" s="37"/>
      <c r="GG158" s="37"/>
      <c r="GH158" s="37"/>
      <c r="GI158" s="37"/>
      <c r="GJ158" s="37"/>
      <c r="GK158" s="37"/>
      <c r="GL158" s="37"/>
      <c r="GM158" s="37"/>
      <c r="GN158" s="37"/>
      <c r="GO158" s="37"/>
      <c r="GP158" s="37"/>
      <c r="GQ158" s="37"/>
      <c r="GR158" s="37"/>
      <c r="GS158" s="37"/>
      <c r="GT158" s="37"/>
      <c r="GU158" s="37"/>
      <c r="GV158" s="37"/>
      <c r="GW158" s="37"/>
      <c r="GX158" s="37"/>
      <c r="GY158" s="37"/>
      <c r="GZ158" s="37"/>
      <c r="HA158" s="37"/>
      <c r="HB158" s="37"/>
      <c r="HC158" s="37"/>
      <c r="HD158" s="37"/>
      <c r="HE158" s="37"/>
      <c r="HF158" s="37"/>
      <c r="HG158" s="37"/>
      <c r="HH158" s="37"/>
      <c r="HI158" s="37"/>
      <c r="HJ158" s="37"/>
      <c r="HK158" s="37"/>
      <c r="HL158" s="37"/>
      <c r="HM158" s="37"/>
      <c r="HN158" s="37"/>
      <c r="HO158" s="37"/>
      <c r="HP158" s="37"/>
      <c r="HQ158" s="37"/>
      <c r="HR158" s="37"/>
      <c r="HS158" s="37"/>
      <c r="HT158" s="37"/>
      <c r="HU158" s="37"/>
      <c r="HV158" s="37"/>
      <c r="HW158" s="37"/>
      <c r="HX158" s="37"/>
      <c r="HY158" s="37"/>
      <c r="HZ158" s="37"/>
      <c r="IA158" s="37"/>
      <c r="IB158" s="37"/>
      <c r="IC158" s="37"/>
    </row>
    <row r="159" spans="1:237" ht="21" customHeight="1">
      <c r="A159" s="494" t="s">
        <v>177</v>
      </c>
      <c r="B159" s="740" t="s">
        <v>178</v>
      </c>
      <c r="C159" s="740"/>
      <c r="D159" s="545"/>
      <c r="E159" s="545"/>
      <c r="H159" s="312"/>
      <c r="I159" s="312"/>
      <c r="J159" s="312"/>
      <c r="K159" s="312"/>
      <c r="L159" s="312"/>
      <c r="M159" s="312"/>
      <c r="N159" s="312"/>
      <c r="O159" s="312"/>
      <c r="P159" s="312"/>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c r="DC159" s="37"/>
      <c r="DD159" s="37"/>
      <c r="DE159" s="37"/>
      <c r="DF159" s="37"/>
      <c r="DG159" s="37"/>
      <c r="DH159" s="37"/>
      <c r="DI159" s="37"/>
      <c r="DJ159" s="37"/>
      <c r="DK159" s="37"/>
      <c r="DL159" s="37"/>
      <c r="DM159" s="37"/>
      <c r="DN159" s="37"/>
      <c r="DO159" s="37"/>
      <c r="DP159" s="37"/>
      <c r="DQ159" s="37"/>
      <c r="DR159" s="37"/>
      <c r="DS159" s="37"/>
      <c r="DT159" s="37"/>
      <c r="DU159" s="37"/>
      <c r="DV159" s="37"/>
      <c r="DW159" s="37"/>
      <c r="DX159" s="37"/>
      <c r="DY159" s="37"/>
      <c r="DZ159" s="37"/>
      <c r="EA159" s="37"/>
      <c r="EB159" s="37"/>
      <c r="EC159" s="37"/>
      <c r="ED159" s="37"/>
      <c r="EE159" s="37"/>
      <c r="EF159" s="37"/>
      <c r="EG159" s="37"/>
      <c r="EH159" s="37"/>
      <c r="EI159" s="37"/>
      <c r="EJ159" s="37"/>
      <c r="EK159" s="37"/>
      <c r="EL159" s="37"/>
      <c r="EM159" s="37"/>
      <c r="EN159" s="37"/>
      <c r="EO159" s="37"/>
      <c r="EP159" s="37"/>
      <c r="EQ159" s="37"/>
      <c r="ER159" s="37"/>
      <c r="ES159" s="37"/>
      <c r="ET159" s="37"/>
      <c r="EU159" s="37"/>
      <c r="EV159" s="37"/>
      <c r="EW159" s="37"/>
      <c r="EX159" s="37"/>
      <c r="EY159" s="37"/>
      <c r="EZ159" s="37"/>
      <c r="FA159" s="37"/>
      <c r="FB159" s="37"/>
      <c r="FC159" s="37"/>
      <c r="FD159" s="37"/>
      <c r="FE159" s="37"/>
      <c r="FF159" s="37"/>
      <c r="FG159" s="37"/>
      <c r="FH159" s="37"/>
      <c r="FI159" s="37"/>
      <c r="FJ159" s="37"/>
      <c r="FK159" s="37"/>
      <c r="FL159" s="37"/>
      <c r="FM159" s="37"/>
      <c r="FN159" s="37"/>
      <c r="FO159" s="37"/>
      <c r="FP159" s="37"/>
      <c r="FQ159" s="37"/>
      <c r="FR159" s="37"/>
      <c r="FS159" s="37"/>
      <c r="FT159" s="37"/>
      <c r="FU159" s="37"/>
      <c r="FV159" s="37"/>
      <c r="FW159" s="37"/>
      <c r="FX159" s="37"/>
      <c r="FY159" s="37"/>
      <c r="FZ159" s="37"/>
      <c r="GA159" s="37"/>
      <c r="GB159" s="37"/>
      <c r="GC159" s="37"/>
      <c r="GD159" s="37"/>
      <c r="GE159" s="37"/>
      <c r="GF159" s="37"/>
      <c r="GG159" s="37"/>
      <c r="GH159" s="37"/>
      <c r="GI159" s="37"/>
      <c r="GJ159" s="37"/>
      <c r="GK159" s="37"/>
      <c r="GL159" s="37"/>
      <c r="GM159" s="37"/>
      <c r="GN159" s="37"/>
      <c r="GO159" s="37"/>
      <c r="GP159" s="37"/>
      <c r="GQ159" s="37"/>
      <c r="GR159" s="37"/>
      <c r="GS159" s="37"/>
      <c r="GT159" s="37"/>
      <c r="GU159" s="37"/>
      <c r="GV159" s="37"/>
      <c r="GW159" s="37"/>
      <c r="GX159" s="37"/>
      <c r="GY159" s="37"/>
      <c r="GZ159" s="37"/>
      <c r="HA159" s="37"/>
      <c r="HB159" s="37"/>
      <c r="HC159" s="37"/>
      <c r="HD159" s="37"/>
      <c r="HE159" s="37"/>
      <c r="HF159" s="37"/>
      <c r="HG159" s="37"/>
      <c r="HH159" s="37"/>
      <c r="HI159" s="37"/>
      <c r="HJ159" s="37"/>
      <c r="HK159" s="37"/>
      <c r="HL159" s="37"/>
      <c r="HM159" s="37"/>
      <c r="HN159" s="37"/>
      <c r="HO159" s="37"/>
      <c r="HP159" s="37"/>
      <c r="HQ159" s="37"/>
      <c r="HR159" s="37"/>
      <c r="HS159" s="37"/>
      <c r="HT159" s="37"/>
      <c r="HU159" s="37"/>
      <c r="HV159" s="37"/>
      <c r="HW159" s="37"/>
      <c r="HX159" s="37"/>
      <c r="HY159" s="37"/>
      <c r="HZ159" s="37"/>
      <c r="IA159" s="37"/>
      <c r="IB159" s="37"/>
      <c r="IC159" s="37"/>
    </row>
    <row r="160" spans="1:237" ht="42" hidden="1" customHeight="1">
      <c r="A160" s="499"/>
      <c r="B160" s="500"/>
      <c r="C160" s="500"/>
      <c r="D160" s="499"/>
      <c r="E160" s="499"/>
      <c r="H160" s="312"/>
      <c r="I160" s="312"/>
      <c r="J160" s="312"/>
      <c r="K160" s="312"/>
      <c r="L160" s="312"/>
      <c r="M160" s="312"/>
      <c r="N160" s="312"/>
      <c r="O160" s="312"/>
      <c r="P160" s="312"/>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c r="DC160" s="37"/>
      <c r="DD160" s="37"/>
      <c r="DE160" s="37"/>
      <c r="DF160" s="37"/>
      <c r="DG160" s="37"/>
      <c r="DH160" s="37"/>
      <c r="DI160" s="37"/>
      <c r="DJ160" s="37"/>
      <c r="DK160" s="37"/>
      <c r="DL160" s="37"/>
      <c r="DM160" s="37"/>
      <c r="DN160" s="37"/>
      <c r="DO160" s="37"/>
      <c r="DP160" s="37"/>
      <c r="DQ160" s="37"/>
      <c r="DR160" s="37"/>
      <c r="DS160" s="37"/>
      <c r="DT160" s="37"/>
      <c r="DU160" s="37"/>
      <c r="DV160" s="37"/>
      <c r="DW160" s="37"/>
      <c r="DX160" s="37"/>
      <c r="DY160" s="37"/>
      <c r="DZ160" s="37"/>
      <c r="EA160" s="37"/>
      <c r="EB160" s="37"/>
      <c r="EC160" s="37"/>
      <c r="ED160" s="37"/>
      <c r="EE160" s="37"/>
      <c r="EF160" s="37"/>
      <c r="EG160" s="37"/>
      <c r="EH160" s="37"/>
      <c r="EI160" s="37"/>
      <c r="EJ160" s="37"/>
      <c r="EK160" s="37"/>
      <c r="EL160" s="37"/>
      <c r="EM160" s="37"/>
      <c r="EN160" s="37"/>
      <c r="EO160" s="37"/>
      <c r="EP160" s="37"/>
      <c r="EQ160" s="37"/>
      <c r="ER160" s="37"/>
      <c r="ES160" s="37"/>
      <c r="ET160" s="37"/>
      <c r="EU160" s="37"/>
      <c r="EV160" s="37"/>
      <c r="EW160" s="37"/>
      <c r="EX160" s="37"/>
      <c r="EY160" s="37"/>
      <c r="EZ160" s="37"/>
      <c r="FA160" s="37"/>
      <c r="FB160" s="37"/>
      <c r="FC160" s="37"/>
      <c r="FD160" s="37"/>
      <c r="FE160" s="37"/>
      <c r="FF160" s="37"/>
      <c r="FG160" s="37"/>
      <c r="FH160" s="37"/>
      <c r="FI160" s="37"/>
      <c r="FJ160" s="37"/>
      <c r="FK160" s="37"/>
      <c r="FL160" s="37"/>
      <c r="FM160" s="37"/>
      <c r="FN160" s="37"/>
      <c r="FO160" s="37"/>
      <c r="FP160" s="37"/>
      <c r="FQ160" s="37"/>
      <c r="FR160" s="37"/>
      <c r="FS160" s="37"/>
      <c r="FT160" s="37"/>
      <c r="FU160" s="37"/>
      <c r="FV160" s="37"/>
      <c r="FW160" s="37"/>
      <c r="FX160" s="37"/>
      <c r="FY160" s="37"/>
      <c r="FZ160" s="37"/>
      <c r="GA160" s="37"/>
      <c r="GB160" s="37"/>
      <c r="GC160" s="37"/>
      <c r="GD160" s="37"/>
      <c r="GE160" s="37"/>
      <c r="GF160" s="37"/>
      <c r="GG160" s="37"/>
      <c r="GH160" s="37"/>
      <c r="GI160" s="37"/>
      <c r="GJ160" s="37"/>
      <c r="GK160" s="37"/>
      <c r="GL160" s="37"/>
      <c r="GM160" s="37"/>
      <c r="GN160" s="37"/>
      <c r="GO160" s="37"/>
      <c r="GP160" s="37"/>
      <c r="GQ160" s="37"/>
      <c r="GR160" s="37"/>
      <c r="GS160" s="37"/>
      <c r="GT160" s="37"/>
      <c r="GU160" s="37"/>
      <c r="GV160" s="37"/>
      <c r="GW160" s="37"/>
      <c r="GX160" s="37"/>
      <c r="GY160" s="37"/>
      <c r="GZ160" s="37"/>
      <c r="HA160" s="37"/>
      <c r="HB160" s="37"/>
      <c r="HC160" s="37"/>
      <c r="HD160" s="37"/>
      <c r="HE160" s="37"/>
      <c r="HF160" s="37"/>
      <c r="HG160" s="37"/>
      <c r="HH160" s="37"/>
      <c r="HI160" s="37"/>
      <c r="HJ160" s="37"/>
      <c r="HK160" s="37"/>
      <c r="HL160" s="37"/>
      <c r="HM160" s="37"/>
      <c r="HN160" s="37"/>
      <c r="HO160" s="37"/>
      <c r="HP160" s="37"/>
      <c r="HQ160" s="37"/>
      <c r="HR160" s="37"/>
      <c r="HS160" s="37"/>
      <c r="HT160" s="37"/>
      <c r="HU160" s="37"/>
      <c r="HV160" s="37"/>
      <c r="HW160" s="37"/>
      <c r="HX160" s="37"/>
      <c r="HY160" s="37"/>
      <c r="HZ160" s="37"/>
      <c r="IA160" s="37"/>
      <c r="IB160" s="37"/>
      <c r="IC160" s="37"/>
    </row>
    <row r="161" spans="1:237" ht="30.75" customHeight="1" thickBot="1">
      <c r="A161" s="501" t="s">
        <v>6</v>
      </c>
      <c r="B161" s="719" t="s">
        <v>187</v>
      </c>
      <c r="C161" s="719"/>
      <c r="D161" s="719"/>
      <c r="E161" s="719"/>
      <c r="H161" s="312"/>
      <c r="I161" s="312"/>
      <c r="J161" s="312"/>
      <c r="K161" s="312"/>
      <c r="L161" s="312"/>
      <c r="M161" s="312"/>
      <c r="N161" s="312"/>
      <c r="O161" s="312"/>
      <c r="P161" s="312"/>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c r="DC161" s="37"/>
      <c r="DD161" s="37"/>
      <c r="DE161" s="37"/>
      <c r="DF161" s="37"/>
      <c r="DG161" s="37"/>
      <c r="DH161" s="37"/>
      <c r="DI161" s="37"/>
      <c r="DJ161" s="37"/>
      <c r="DK161" s="37"/>
      <c r="DL161" s="37"/>
      <c r="DM161" s="37"/>
      <c r="DN161" s="37"/>
      <c r="DO161" s="37"/>
      <c r="DP161" s="37"/>
      <c r="DQ161" s="37"/>
      <c r="DR161" s="37"/>
      <c r="DS161" s="37"/>
      <c r="DT161" s="37"/>
      <c r="DU161" s="37"/>
      <c r="DV161" s="37"/>
      <c r="DW161" s="37"/>
      <c r="DX161" s="37"/>
      <c r="DY161" s="37"/>
      <c r="DZ161" s="37"/>
      <c r="EA161" s="37"/>
      <c r="EB161" s="37"/>
      <c r="EC161" s="37"/>
      <c r="ED161" s="37"/>
      <c r="EE161" s="37"/>
      <c r="EF161" s="37"/>
      <c r="EG161" s="37"/>
      <c r="EH161" s="37"/>
      <c r="EI161" s="37"/>
      <c r="EJ161" s="37"/>
      <c r="EK161" s="37"/>
      <c r="EL161" s="37"/>
      <c r="EM161" s="37"/>
      <c r="EN161" s="37"/>
      <c r="EO161" s="37"/>
      <c r="EP161" s="37"/>
      <c r="EQ161" s="37"/>
      <c r="ER161" s="37"/>
      <c r="ES161" s="37"/>
      <c r="ET161" s="37"/>
      <c r="EU161" s="37"/>
      <c r="EV161" s="37"/>
      <c r="EW161" s="37"/>
      <c r="EX161" s="37"/>
      <c r="EY161" s="37"/>
      <c r="EZ161" s="37"/>
      <c r="FA161" s="37"/>
      <c r="FB161" s="37"/>
      <c r="FC161" s="37"/>
      <c r="FD161" s="37"/>
      <c r="FE161" s="37"/>
      <c r="FF161" s="37"/>
      <c r="FG161" s="37"/>
      <c r="FH161" s="37"/>
      <c r="FI161" s="37"/>
      <c r="FJ161" s="37"/>
      <c r="FK161" s="37"/>
      <c r="FL161" s="37"/>
      <c r="FM161" s="37"/>
      <c r="FN161" s="37"/>
      <c r="FO161" s="37"/>
      <c r="FP161" s="37"/>
      <c r="FQ161" s="37"/>
      <c r="FR161" s="37"/>
      <c r="FS161" s="37"/>
      <c r="FT161" s="37"/>
      <c r="FU161" s="37"/>
      <c r="FV161" s="37"/>
      <c r="FW161" s="37"/>
      <c r="FX161" s="37"/>
      <c r="FY161" s="37"/>
      <c r="FZ161" s="37"/>
      <c r="GA161" s="37"/>
      <c r="GB161" s="37"/>
      <c r="GC161" s="37"/>
      <c r="GD161" s="37"/>
      <c r="GE161" s="37"/>
      <c r="GF161" s="37"/>
      <c r="GG161" s="37"/>
      <c r="GH161" s="37"/>
      <c r="GI161" s="37"/>
      <c r="GJ161" s="37"/>
      <c r="GK161" s="37"/>
      <c r="GL161" s="37"/>
      <c r="GM161" s="37"/>
      <c r="GN161" s="37"/>
      <c r="GO161" s="37"/>
      <c r="GP161" s="37"/>
      <c r="GQ161" s="37"/>
      <c r="GR161" s="37"/>
      <c r="GS161" s="37"/>
      <c r="GT161" s="37"/>
      <c r="GU161" s="37"/>
      <c r="GV161" s="37"/>
      <c r="GW161" s="37"/>
      <c r="GX161" s="37"/>
      <c r="GY161" s="37"/>
      <c r="GZ161" s="37"/>
      <c r="HA161" s="37"/>
      <c r="HB161" s="37"/>
      <c r="HC161" s="37"/>
      <c r="HD161" s="37"/>
      <c r="HE161" s="37"/>
      <c r="HF161" s="37"/>
      <c r="HG161" s="37"/>
      <c r="HH161" s="37"/>
      <c r="HI161" s="37"/>
      <c r="HJ161" s="37"/>
      <c r="HK161" s="37"/>
      <c r="HL161" s="37"/>
      <c r="HM161" s="37"/>
      <c r="HN161" s="37"/>
      <c r="HO161" s="37"/>
      <c r="HP161" s="37"/>
      <c r="HQ161" s="37"/>
      <c r="HR161" s="37"/>
      <c r="HS161" s="37"/>
      <c r="HT161" s="37"/>
      <c r="HU161" s="37"/>
      <c r="HV161" s="37"/>
      <c r="HW161" s="37"/>
      <c r="HX161" s="37"/>
      <c r="HY161" s="37"/>
      <c r="HZ161" s="37"/>
      <c r="IA161" s="37"/>
      <c r="IB161" s="37"/>
      <c r="IC161" s="37"/>
    </row>
    <row r="162" spans="1:237" ht="18.600000000000001" thickBot="1">
      <c r="A162" s="312" t="s">
        <v>179</v>
      </c>
      <c r="B162" s="366" t="s">
        <v>180</v>
      </c>
      <c r="C162" s="367" t="s">
        <v>181</v>
      </c>
      <c r="D162" s="367" t="s">
        <v>31</v>
      </c>
      <c r="E162" s="368" t="s">
        <v>77</v>
      </c>
      <c r="H162" s="312"/>
      <c r="I162" s="312"/>
      <c r="J162" s="312"/>
      <c r="K162" s="312"/>
      <c r="L162" s="312"/>
      <c r="M162" s="312"/>
      <c r="N162" s="312"/>
      <c r="O162" s="312"/>
      <c r="P162" s="312"/>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c r="DC162" s="37"/>
      <c r="DD162" s="37"/>
      <c r="DE162" s="37"/>
      <c r="DF162" s="37"/>
      <c r="DG162" s="37"/>
      <c r="DH162" s="37"/>
      <c r="DI162" s="37"/>
      <c r="DJ162" s="37"/>
      <c r="DK162" s="37"/>
      <c r="DL162" s="37"/>
      <c r="DM162" s="37"/>
      <c r="DN162" s="37"/>
      <c r="DO162" s="37"/>
      <c r="DP162" s="37"/>
      <c r="DQ162" s="37"/>
      <c r="DR162" s="37"/>
      <c r="DS162" s="37"/>
      <c r="DT162" s="37"/>
      <c r="DU162" s="37"/>
      <c r="DV162" s="37"/>
      <c r="DW162" s="37"/>
      <c r="DX162" s="37"/>
      <c r="DY162" s="37"/>
      <c r="DZ162" s="37"/>
      <c r="EA162" s="37"/>
      <c r="EB162" s="37"/>
      <c r="EC162" s="37"/>
      <c r="ED162" s="37"/>
      <c r="EE162" s="37"/>
      <c r="EF162" s="37"/>
      <c r="EG162" s="37"/>
      <c r="EH162" s="37"/>
      <c r="EI162" s="37"/>
      <c r="EJ162" s="37"/>
      <c r="EK162" s="37"/>
      <c r="EL162" s="37"/>
      <c r="EM162" s="37"/>
      <c r="EN162" s="37"/>
      <c r="EO162" s="37"/>
      <c r="EP162" s="37"/>
      <c r="EQ162" s="37"/>
      <c r="ER162" s="37"/>
      <c r="ES162" s="37"/>
      <c r="ET162" s="37"/>
      <c r="EU162" s="37"/>
      <c r="EV162" s="37"/>
      <c r="EW162" s="37"/>
      <c r="EX162" s="37"/>
      <c r="EY162" s="37"/>
      <c r="EZ162" s="37"/>
      <c r="FA162" s="37"/>
      <c r="FB162" s="37"/>
      <c r="FC162" s="37"/>
      <c r="FD162" s="37"/>
      <c r="FE162" s="37"/>
      <c r="FF162" s="37"/>
      <c r="FG162" s="37"/>
      <c r="FH162" s="37"/>
      <c r="FI162" s="37"/>
      <c r="FJ162" s="37"/>
      <c r="FK162" s="37"/>
      <c r="FL162" s="37"/>
      <c r="FM162" s="37"/>
      <c r="FN162" s="37"/>
      <c r="FO162" s="37"/>
      <c r="FP162" s="37"/>
      <c r="FQ162" s="37"/>
      <c r="FR162" s="37"/>
      <c r="FS162" s="37"/>
      <c r="FT162" s="37"/>
      <c r="FU162" s="37"/>
      <c r="FV162" s="37"/>
      <c r="FW162" s="37"/>
      <c r="FX162" s="37"/>
      <c r="FY162" s="37"/>
      <c r="FZ162" s="37"/>
      <c r="GA162" s="37"/>
      <c r="GB162" s="37"/>
      <c r="GC162" s="37"/>
      <c r="GD162" s="37"/>
      <c r="GE162" s="37"/>
      <c r="GF162" s="37"/>
      <c r="GG162" s="37"/>
      <c r="GH162" s="37"/>
      <c r="GI162" s="37"/>
      <c r="GJ162" s="37"/>
      <c r="GK162" s="37"/>
      <c r="GL162" s="37"/>
      <c r="GM162" s="37"/>
      <c r="GN162" s="37"/>
      <c r="GO162" s="37"/>
      <c r="GP162" s="37"/>
      <c r="GQ162" s="37"/>
      <c r="GR162" s="37"/>
      <c r="GS162" s="37"/>
      <c r="GT162" s="37"/>
      <c r="GU162" s="37"/>
      <c r="GV162" s="37"/>
      <c r="GW162" s="37"/>
      <c r="GX162" s="37"/>
      <c r="GY162" s="37"/>
      <c r="GZ162" s="37"/>
      <c r="HA162" s="37"/>
      <c r="HB162" s="37"/>
      <c r="HC162" s="37"/>
      <c r="HD162" s="37"/>
      <c r="HE162" s="37"/>
      <c r="HF162" s="37"/>
      <c r="HG162" s="37"/>
      <c r="HH162" s="37"/>
      <c r="HI162" s="37"/>
      <c r="HJ162" s="37"/>
      <c r="HK162" s="37"/>
      <c r="HL162" s="37"/>
      <c r="HM162" s="37"/>
      <c r="HN162" s="37"/>
      <c r="HO162" s="37"/>
      <c r="HP162" s="37"/>
      <c r="HQ162" s="37"/>
      <c r="HR162" s="37"/>
      <c r="HS162" s="37"/>
      <c r="HT162" s="37"/>
      <c r="HU162" s="37"/>
      <c r="HV162" s="37"/>
      <c r="HW162" s="37"/>
      <c r="HX162" s="37"/>
      <c r="HY162" s="37"/>
      <c r="HZ162" s="37"/>
      <c r="IA162" s="37"/>
      <c r="IB162" s="37"/>
      <c r="IC162" s="37"/>
    </row>
    <row r="163" spans="1:237" ht="15" customHeight="1" thickBot="1">
      <c r="A163" s="312"/>
      <c r="B163" s="402" t="s">
        <v>182</v>
      </c>
      <c r="C163" s="395" t="s">
        <v>490</v>
      </c>
      <c r="D163" s="392" t="s">
        <v>122</v>
      </c>
      <c r="E163" s="642">
        <f>SUM('Espai esdeveniment'!E73,'Dades alimentació i begudes'!E84,'Altres empreses proveïdores'!E62,'Dades Allotjament'!E52,'Dades transport'!E77,'Dades organització'!E110)</f>
        <v>0</v>
      </c>
      <c r="H163" s="312"/>
      <c r="I163" s="312"/>
      <c r="J163" s="312"/>
      <c r="K163" s="312"/>
      <c r="L163" s="312"/>
      <c r="M163" s="312"/>
      <c r="N163" s="312"/>
      <c r="O163" s="312"/>
      <c r="P163" s="312"/>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c r="DC163" s="37"/>
      <c r="DD163" s="37"/>
      <c r="DE163" s="37"/>
      <c r="DF163" s="37"/>
      <c r="DG163" s="37"/>
      <c r="DH163" s="37"/>
      <c r="DI163" s="37"/>
      <c r="DJ163" s="37"/>
      <c r="DK163" s="37"/>
      <c r="DL163" s="37"/>
      <c r="DM163" s="37"/>
      <c r="DN163" s="37"/>
      <c r="DO163" s="37"/>
      <c r="DP163" s="37"/>
      <c r="DQ163" s="37"/>
      <c r="DR163" s="37"/>
      <c r="DS163" s="37"/>
      <c r="DT163" s="37"/>
      <c r="DU163" s="37"/>
      <c r="DV163" s="37"/>
      <c r="DW163" s="37"/>
      <c r="DX163" s="37"/>
      <c r="DY163" s="37"/>
      <c r="DZ163" s="37"/>
      <c r="EA163" s="37"/>
      <c r="EB163" s="37"/>
      <c r="EC163" s="37"/>
      <c r="ED163" s="37"/>
      <c r="EE163" s="37"/>
      <c r="EF163" s="37"/>
      <c r="EG163" s="37"/>
      <c r="EH163" s="37"/>
      <c r="EI163" s="37"/>
      <c r="EJ163" s="37"/>
      <c r="EK163" s="37"/>
      <c r="EL163" s="37"/>
      <c r="EM163" s="37"/>
      <c r="EN163" s="37"/>
      <c r="EO163" s="37"/>
      <c r="EP163" s="37"/>
      <c r="EQ163" s="37"/>
      <c r="ER163" s="37"/>
      <c r="ES163" s="37"/>
      <c r="ET163" s="37"/>
      <c r="EU163" s="37"/>
      <c r="EV163" s="37"/>
      <c r="EW163" s="37"/>
      <c r="EX163" s="37"/>
      <c r="EY163" s="37"/>
      <c r="EZ163" s="37"/>
      <c r="FA163" s="37"/>
      <c r="FB163" s="37"/>
      <c r="FC163" s="37"/>
      <c r="FD163" s="37"/>
      <c r="FE163" s="37"/>
      <c r="FF163" s="37"/>
      <c r="FG163" s="37"/>
      <c r="FH163" s="37"/>
      <c r="FI163" s="37"/>
      <c r="FJ163" s="37"/>
      <c r="FK163" s="37"/>
      <c r="FL163" s="37"/>
      <c r="FM163" s="37"/>
      <c r="FN163" s="37"/>
      <c r="FO163" s="37"/>
      <c r="FP163" s="37"/>
      <c r="FQ163" s="37"/>
      <c r="FR163" s="37"/>
      <c r="FS163" s="37"/>
      <c r="FT163" s="37"/>
      <c r="FU163" s="37"/>
      <c r="FV163" s="37"/>
      <c r="FW163" s="37"/>
      <c r="FX163" s="37"/>
      <c r="FY163" s="37"/>
      <c r="FZ163" s="37"/>
      <c r="GA163" s="37"/>
      <c r="GB163" s="37"/>
      <c r="GC163" s="37"/>
      <c r="GD163" s="37"/>
      <c r="GE163" s="37"/>
      <c r="GF163" s="37"/>
      <c r="GG163" s="37"/>
      <c r="GH163" s="37"/>
      <c r="GI163" s="37"/>
      <c r="GJ163" s="37"/>
      <c r="GK163" s="37"/>
      <c r="GL163" s="37"/>
      <c r="GM163" s="37"/>
      <c r="GN163" s="37"/>
      <c r="GO163" s="37"/>
      <c r="GP163" s="37"/>
      <c r="GQ163" s="37"/>
      <c r="GR163" s="37"/>
      <c r="GS163" s="37"/>
      <c r="GT163" s="37"/>
      <c r="GU163" s="37"/>
      <c r="GV163" s="37"/>
      <c r="GW163" s="37"/>
      <c r="GX163" s="37"/>
      <c r="GY163" s="37"/>
      <c r="GZ163" s="37"/>
      <c r="HA163" s="37"/>
      <c r="HB163" s="37"/>
      <c r="HC163" s="37"/>
      <c r="HD163" s="37"/>
      <c r="HE163" s="37"/>
      <c r="HF163" s="37"/>
      <c r="HG163" s="37"/>
      <c r="HH163" s="37"/>
      <c r="HI163" s="37"/>
      <c r="HJ163" s="37"/>
      <c r="HK163" s="37"/>
      <c r="HL163" s="37"/>
      <c r="HM163" s="37"/>
      <c r="HN163" s="37"/>
      <c r="HO163" s="37"/>
      <c r="HP163" s="37"/>
      <c r="HQ163" s="37"/>
      <c r="HR163" s="37"/>
      <c r="HS163" s="37"/>
      <c r="HT163" s="37"/>
      <c r="HU163" s="37"/>
      <c r="HV163" s="37"/>
      <c r="HW163" s="37"/>
      <c r="HX163" s="37"/>
      <c r="HY163" s="37"/>
      <c r="HZ163" s="37"/>
      <c r="IA163" s="37"/>
      <c r="IB163" s="37"/>
      <c r="IC163" s="37"/>
    </row>
    <row r="164" spans="1:237" ht="15" customHeight="1" thickBot="1">
      <c r="A164" s="312"/>
      <c r="B164" s="407"/>
      <c r="C164" s="412" t="s">
        <v>183</v>
      </c>
      <c r="D164" s="394" t="s">
        <v>122</v>
      </c>
      <c r="E164" s="652">
        <f>SUM('Espai esdeveniment'!E74,'Dades alimentació i begudes'!E85,'Altres empreses proveïdores'!E63,'Dades Allotjament'!E53,'Dades transport'!E78,'Dades organització'!E111)</f>
        <v>0</v>
      </c>
      <c r="H164" s="312"/>
      <c r="I164" s="312"/>
      <c r="J164" s="312"/>
      <c r="K164" s="312"/>
      <c r="L164" s="312"/>
      <c r="M164" s="312"/>
      <c r="N164" s="312"/>
      <c r="O164" s="312"/>
      <c r="P164" s="312"/>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c r="DC164" s="37"/>
      <c r="DD164" s="37"/>
      <c r="DE164" s="37"/>
      <c r="DF164" s="37"/>
      <c r="DG164" s="37"/>
      <c r="DH164" s="37"/>
      <c r="DI164" s="37"/>
      <c r="DJ164" s="37"/>
      <c r="DK164" s="37"/>
      <c r="DL164" s="37"/>
      <c r="DM164" s="37"/>
      <c r="DN164" s="37"/>
      <c r="DO164" s="37"/>
      <c r="DP164" s="37"/>
      <c r="DQ164" s="37"/>
      <c r="DR164" s="37"/>
      <c r="DS164" s="37"/>
      <c r="DT164" s="37"/>
      <c r="DU164" s="37"/>
      <c r="DV164" s="37"/>
      <c r="DW164" s="37"/>
      <c r="DX164" s="37"/>
      <c r="DY164" s="37"/>
      <c r="DZ164" s="37"/>
      <c r="EA164" s="37"/>
      <c r="EB164" s="37"/>
      <c r="EC164" s="37"/>
      <c r="ED164" s="37"/>
      <c r="EE164" s="37"/>
      <c r="EF164" s="37"/>
      <c r="EG164" s="37"/>
      <c r="EH164" s="37"/>
      <c r="EI164" s="37"/>
      <c r="EJ164" s="37"/>
      <c r="EK164" s="37"/>
      <c r="EL164" s="37"/>
      <c r="EM164" s="37"/>
      <c r="EN164" s="37"/>
      <c r="EO164" s="37"/>
      <c r="EP164" s="37"/>
      <c r="EQ164" s="37"/>
      <c r="ER164" s="37"/>
      <c r="ES164" s="37"/>
      <c r="ET164" s="37"/>
      <c r="EU164" s="37"/>
      <c r="EV164" s="37"/>
      <c r="EW164" s="37"/>
      <c r="EX164" s="37"/>
      <c r="EY164" s="37"/>
      <c r="EZ164" s="37"/>
      <c r="FA164" s="37"/>
      <c r="FB164" s="37"/>
      <c r="FC164" s="37"/>
      <c r="FD164" s="37"/>
      <c r="FE164" s="37"/>
      <c r="FF164" s="37"/>
      <c r="FG164" s="37"/>
      <c r="FH164" s="37"/>
      <c r="FI164" s="37"/>
      <c r="FJ164" s="37"/>
      <c r="FK164" s="37"/>
      <c r="FL164" s="37"/>
      <c r="FM164" s="37"/>
      <c r="FN164" s="37"/>
      <c r="FO164" s="37"/>
      <c r="FP164" s="37"/>
      <c r="FQ164" s="37"/>
      <c r="FR164" s="37"/>
      <c r="FS164" s="37"/>
      <c r="FT164" s="37"/>
      <c r="FU164" s="37"/>
      <c r="FV164" s="37"/>
      <c r="FW164" s="37"/>
      <c r="FX164" s="37"/>
      <c r="FY164" s="37"/>
      <c r="FZ164" s="37"/>
      <c r="GA164" s="37"/>
      <c r="GB164" s="37"/>
      <c r="GC164" s="37"/>
      <c r="GD164" s="37"/>
      <c r="GE164" s="37"/>
      <c r="GF164" s="37"/>
      <c r="GG164" s="37"/>
      <c r="GH164" s="37"/>
      <c r="GI164" s="37"/>
      <c r="GJ164" s="37"/>
      <c r="GK164" s="37"/>
      <c r="GL164" s="37"/>
      <c r="GM164" s="37"/>
      <c r="GN164" s="37"/>
      <c r="GO164" s="37"/>
      <c r="GP164" s="37"/>
      <c r="GQ164" s="37"/>
      <c r="GR164" s="37"/>
      <c r="GS164" s="37"/>
      <c r="GT164" s="37"/>
      <c r="GU164" s="37"/>
      <c r="GV164" s="37"/>
      <c r="GW164" s="37"/>
      <c r="GX164" s="37"/>
      <c r="GY164" s="37"/>
      <c r="GZ164" s="37"/>
      <c r="HA164" s="37"/>
      <c r="HB164" s="37"/>
      <c r="HC164" s="37"/>
      <c r="HD164" s="37"/>
      <c r="HE164" s="37"/>
      <c r="HF164" s="37"/>
      <c r="HG164" s="37"/>
      <c r="HH164" s="37"/>
      <c r="HI164" s="37"/>
      <c r="HJ164" s="37"/>
      <c r="HK164" s="37"/>
      <c r="HL164" s="37"/>
      <c r="HM164" s="37"/>
      <c r="HN164" s="37"/>
      <c r="HO164" s="37"/>
      <c r="HP164" s="37"/>
      <c r="HQ164" s="37"/>
      <c r="HR164" s="37"/>
      <c r="HS164" s="37"/>
      <c r="HT164" s="37"/>
      <c r="HU164" s="37"/>
      <c r="HV164" s="37"/>
      <c r="HW164" s="37"/>
      <c r="HX164" s="37"/>
      <c r="HY164" s="37"/>
      <c r="HZ164" s="37"/>
      <c r="IA164" s="37"/>
      <c r="IB164" s="37"/>
      <c r="IC164" s="37"/>
    </row>
    <row r="165" spans="1:237" ht="15" customHeight="1" thickBot="1">
      <c r="A165" s="312"/>
      <c r="B165" s="404"/>
      <c r="C165" s="413" t="s">
        <v>184</v>
      </c>
      <c r="D165" s="398" t="s">
        <v>122</v>
      </c>
      <c r="E165" s="649">
        <f>SUM('Espai esdeveniment'!E75,'Dades alimentació i begudes'!E86,'Altres empreses proveïdores'!E64,'Dades Allotjament'!E54,'Dades transport'!E79,'Dades organització'!E112)</f>
        <v>0</v>
      </c>
      <c r="H165" s="312"/>
      <c r="I165" s="312"/>
      <c r="J165" s="312"/>
      <c r="K165" s="312"/>
      <c r="L165" s="312"/>
      <c r="M165" s="312"/>
      <c r="N165" s="312"/>
      <c r="O165" s="312"/>
      <c r="P165" s="312"/>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c r="DC165" s="37"/>
      <c r="DD165" s="37"/>
      <c r="DE165" s="37"/>
      <c r="DF165" s="37"/>
      <c r="DG165" s="37"/>
      <c r="DH165" s="37"/>
      <c r="DI165" s="37"/>
      <c r="DJ165" s="37"/>
      <c r="DK165" s="37"/>
      <c r="DL165" s="37"/>
      <c r="DM165" s="37"/>
      <c r="DN165" s="37"/>
      <c r="DO165" s="37"/>
      <c r="DP165" s="37"/>
      <c r="DQ165" s="37"/>
      <c r="DR165" s="37"/>
      <c r="DS165" s="37"/>
      <c r="DT165" s="37"/>
      <c r="DU165" s="37"/>
      <c r="DV165" s="37"/>
      <c r="DW165" s="37"/>
      <c r="DX165" s="37"/>
      <c r="DY165" s="37"/>
      <c r="DZ165" s="37"/>
      <c r="EA165" s="37"/>
      <c r="EB165" s="37"/>
      <c r="EC165" s="37"/>
      <c r="ED165" s="37"/>
      <c r="EE165" s="37"/>
      <c r="EF165" s="37"/>
      <c r="EG165" s="37"/>
      <c r="EH165" s="37"/>
      <c r="EI165" s="37"/>
      <c r="EJ165" s="37"/>
      <c r="EK165" s="37"/>
      <c r="EL165" s="37"/>
      <c r="EM165" s="37"/>
      <c r="EN165" s="37"/>
      <c r="EO165" s="37"/>
      <c r="EP165" s="37"/>
      <c r="EQ165" s="37"/>
      <c r="ER165" s="37"/>
      <c r="ES165" s="37"/>
      <c r="ET165" s="37"/>
      <c r="EU165" s="37"/>
      <c r="EV165" s="37"/>
      <c r="EW165" s="37"/>
      <c r="EX165" s="37"/>
      <c r="EY165" s="37"/>
      <c r="EZ165" s="37"/>
      <c r="FA165" s="37"/>
      <c r="FB165" s="37"/>
      <c r="FC165" s="37"/>
      <c r="FD165" s="37"/>
      <c r="FE165" s="37"/>
      <c r="FF165" s="37"/>
      <c r="FG165" s="37"/>
      <c r="FH165" s="37"/>
      <c r="FI165" s="37"/>
      <c r="FJ165" s="37"/>
      <c r="FK165" s="37"/>
      <c r="FL165" s="37"/>
      <c r="FM165" s="37"/>
      <c r="FN165" s="37"/>
      <c r="FO165" s="37"/>
      <c r="FP165" s="37"/>
      <c r="FQ165" s="37"/>
      <c r="FR165" s="37"/>
      <c r="FS165" s="37"/>
      <c r="FT165" s="37"/>
      <c r="FU165" s="37"/>
      <c r="FV165" s="37"/>
      <c r="FW165" s="37"/>
      <c r="FX165" s="37"/>
      <c r="FY165" s="37"/>
      <c r="FZ165" s="37"/>
      <c r="GA165" s="37"/>
      <c r="GB165" s="37"/>
      <c r="GC165" s="37"/>
      <c r="GD165" s="37"/>
      <c r="GE165" s="37"/>
      <c r="GF165" s="37"/>
      <c r="GG165" s="37"/>
      <c r="GH165" s="37"/>
      <c r="GI165" s="37"/>
      <c r="GJ165" s="37"/>
      <c r="GK165" s="37"/>
      <c r="GL165" s="37"/>
      <c r="GM165" s="37"/>
      <c r="GN165" s="37"/>
      <c r="GO165" s="37"/>
      <c r="GP165" s="37"/>
      <c r="GQ165" s="37"/>
      <c r="GR165" s="37"/>
      <c r="GS165" s="37"/>
      <c r="GT165" s="37"/>
      <c r="GU165" s="37"/>
      <c r="GV165" s="37"/>
      <c r="GW165" s="37"/>
      <c r="GX165" s="37"/>
      <c r="GY165" s="37"/>
      <c r="GZ165" s="37"/>
      <c r="HA165" s="37"/>
      <c r="HB165" s="37"/>
      <c r="HC165" s="37"/>
      <c r="HD165" s="37"/>
      <c r="HE165" s="37"/>
      <c r="HF165" s="37"/>
      <c r="HG165" s="37"/>
      <c r="HH165" s="37"/>
      <c r="HI165" s="37"/>
      <c r="HJ165" s="37"/>
      <c r="HK165" s="37"/>
      <c r="HL165" s="37"/>
      <c r="HM165" s="37"/>
      <c r="HN165" s="37"/>
      <c r="HO165" s="37"/>
      <c r="HP165" s="37"/>
      <c r="HQ165" s="37"/>
      <c r="HR165" s="37"/>
      <c r="HS165" s="37"/>
      <c r="HT165" s="37"/>
      <c r="HU165" s="37"/>
      <c r="HV165" s="37"/>
      <c r="HW165" s="37"/>
      <c r="HX165" s="37"/>
      <c r="HY165" s="37"/>
      <c r="HZ165" s="37"/>
      <c r="IA165" s="37"/>
      <c r="IB165" s="37"/>
      <c r="IC165" s="37"/>
    </row>
    <row r="166" spans="1:237" ht="15" customHeight="1" thickBot="1">
      <c r="A166" s="312"/>
      <c r="B166" s="312"/>
      <c r="C166" s="312"/>
      <c r="D166" s="312"/>
      <c r="E166" s="312"/>
      <c r="H166" s="312"/>
      <c r="I166" s="312"/>
      <c r="J166" s="312"/>
      <c r="K166" s="312"/>
      <c r="L166" s="312"/>
      <c r="M166" s="312"/>
      <c r="N166" s="312"/>
      <c r="O166" s="312"/>
      <c r="P166" s="312"/>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c r="DC166" s="37"/>
      <c r="DD166" s="37"/>
      <c r="DE166" s="37"/>
      <c r="DF166" s="37"/>
      <c r="DG166" s="37"/>
      <c r="DH166" s="37"/>
      <c r="DI166" s="37"/>
      <c r="DJ166" s="37"/>
      <c r="DK166" s="37"/>
      <c r="DL166" s="37"/>
      <c r="DM166" s="37"/>
      <c r="DN166" s="37"/>
      <c r="DO166" s="37"/>
      <c r="DP166" s="37"/>
      <c r="DQ166" s="37"/>
      <c r="DR166" s="37"/>
      <c r="DS166" s="37"/>
      <c r="DT166" s="37"/>
      <c r="DU166" s="37"/>
      <c r="DV166" s="37"/>
      <c r="DW166" s="37"/>
      <c r="DX166" s="37"/>
      <c r="DY166" s="37"/>
      <c r="DZ166" s="37"/>
      <c r="EA166" s="37"/>
      <c r="EB166" s="37"/>
      <c r="EC166" s="37"/>
      <c r="ED166" s="37"/>
      <c r="EE166" s="37"/>
      <c r="EF166" s="37"/>
      <c r="EG166" s="37"/>
      <c r="EH166" s="37"/>
      <c r="EI166" s="37"/>
      <c r="EJ166" s="37"/>
      <c r="EK166" s="37"/>
      <c r="EL166" s="37"/>
      <c r="EM166" s="37"/>
      <c r="EN166" s="37"/>
      <c r="EO166" s="37"/>
      <c r="EP166" s="37"/>
      <c r="EQ166" s="37"/>
      <c r="ER166" s="37"/>
      <c r="ES166" s="37"/>
      <c r="ET166" s="37"/>
      <c r="EU166" s="37"/>
      <c r="EV166" s="37"/>
      <c r="EW166" s="37"/>
      <c r="EX166" s="37"/>
      <c r="EY166" s="37"/>
      <c r="EZ166" s="37"/>
      <c r="FA166" s="37"/>
      <c r="FB166" s="37"/>
      <c r="FC166" s="37"/>
      <c r="FD166" s="37"/>
      <c r="FE166" s="37"/>
      <c r="FF166" s="37"/>
      <c r="FG166" s="37"/>
      <c r="FH166" s="37"/>
      <c r="FI166" s="37"/>
      <c r="FJ166" s="37"/>
      <c r="FK166" s="37"/>
      <c r="FL166" s="37"/>
      <c r="FM166" s="37"/>
      <c r="FN166" s="37"/>
      <c r="FO166" s="37"/>
      <c r="FP166" s="37"/>
      <c r="FQ166" s="37"/>
      <c r="FR166" s="37"/>
      <c r="FS166" s="37"/>
      <c r="FT166" s="37"/>
      <c r="FU166" s="37"/>
      <c r="FV166" s="37"/>
      <c r="FW166" s="37"/>
      <c r="FX166" s="37"/>
      <c r="FY166" s="37"/>
      <c r="FZ166" s="37"/>
      <c r="GA166" s="37"/>
      <c r="GB166" s="37"/>
      <c r="GC166" s="37"/>
      <c r="GD166" s="37"/>
      <c r="GE166" s="37"/>
      <c r="GF166" s="37"/>
      <c r="GG166" s="37"/>
      <c r="GH166" s="37"/>
      <c r="GI166" s="37"/>
      <c r="GJ166" s="37"/>
      <c r="GK166" s="37"/>
      <c r="GL166" s="37"/>
      <c r="GM166" s="37"/>
      <c r="GN166" s="37"/>
      <c r="GO166" s="37"/>
      <c r="GP166" s="37"/>
      <c r="GQ166" s="37"/>
      <c r="GR166" s="37"/>
      <c r="GS166" s="37"/>
      <c r="GT166" s="37"/>
      <c r="GU166" s="37"/>
      <c r="GV166" s="37"/>
      <c r="GW166" s="37"/>
      <c r="GX166" s="37"/>
      <c r="GY166" s="37"/>
      <c r="GZ166" s="37"/>
      <c r="HA166" s="37"/>
      <c r="HB166" s="37"/>
      <c r="HC166" s="37"/>
      <c r="HD166" s="37"/>
      <c r="HE166" s="37"/>
      <c r="HF166" s="37"/>
      <c r="HG166" s="37"/>
      <c r="HH166" s="37"/>
      <c r="HI166" s="37"/>
      <c r="HJ166" s="37"/>
      <c r="HK166" s="37"/>
      <c r="HL166" s="37"/>
      <c r="HM166" s="37"/>
      <c r="HN166" s="37"/>
      <c r="HO166" s="37"/>
      <c r="HP166" s="37"/>
      <c r="HQ166" s="37"/>
      <c r="HR166" s="37"/>
      <c r="HS166" s="37"/>
      <c r="HT166" s="37"/>
      <c r="HU166" s="37"/>
      <c r="HV166" s="37"/>
      <c r="HW166" s="37"/>
      <c r="HX166" s="37"/>
      <c r="HY166" s="37"/>
      <c r="HZ166" s="37"/>
      <c r="IA166" s="37"/>
      <c r="IB166" s="37"/>
      <c r="IC166" s="37"/>
    </row>
    <row r="167" spans="1:237" ht="15" customHeight="1" thickBot="1">
      <c r="A167" s="501" t="s">
        <v>6</v>
      </c>
      <c r="B167" s="745" t="s">
        <v>158</v>
      </c>
      <c r="C167" s="746"/>
      <c r="D167" s="746"/>
      <c r="E167" s="747"/>
      <c r="H167" s="312"/>
      <c r="I167" s="312"/>
      <c r="J167" s="312"/>
      <c r="K167" s="312"/>
      <c r="L167" s="312"/>
      <c r="M167" s="312"/>
      <c r="N167" s="312"/>
      <c r="O167" s="312"/>
      <c r="P167" s="312"/>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c r="DC167" s="37"/>
      <c r="DD167" s="37"/>
      <c r="DE167" s="37"/>
      <c r="DF167" s="37"/>
      <c r="DG167" s="37"/>
      <c r="DH167" s="37"/>
      <c r="DI167" s="37"/>
      <c r="DJ167" s="37"/>
      <c r="DK167" s="37"/>
      <c r="DL167" s="37"/>
      <c r="DM167" s="37"/>
      <c r="DN167" s="37"/>
      <c r="DO167" s="37"/>
      <c r="DP167" s="37"/>
      <c r="DQ167" s="37"/>
      <c r="DR167" s="37"/>
      <c r="DS167" s="37"/>
      <c r="DT167" s="37"/>
      <c r="DU167" s="37"/>
      <c r="DV167" s="37"/>
      <c r="DW167" s="37"/>
      <c r="DX167" s="37"/>
      <c r="DY167" s="37"/>
      <c r="DZ167" s="37"/>
      <c r="EA167" s="37"/>
      <c r="EB167" s="37"/>
      <c r="EC167" s="37"/>
      <c r="ED167" s="37"/>
      <c r="EE167" s="37"/>
      <c r="EF167" s="37"/>
      <c r="EG167" s="37"/>
      <c r="EH167" s="37"/>
      <c r="EI167" s="37"/>
      <c r="EJ167" s="37"/>
      <c r="EK167" s="37"/>
      <c r="EL167" s="37"/>
      <c r="EM167" s="37"/>
      <c r="EN167" s="37"/>
      <c r="EO167" s="37"/>
      <c r="EP167" s="37"/>
      <c r="EQ167" s="37"/>
      <c r="ER167" s="37"/>
      <c r="ES167" s="37"/>
      <c r="ET167" s="37"/>
      <c r="EU167" s="37"/>
      <c r="EV167" s="37"/>
      <c r="EW167" s="37"/>
      <c r="EX167" s="37"/>
      <c r="EY167" s="37"/>
      <c r="EZ167" s="37"/>
      <c r="FA167" s="37"/>
      <c r="FB167" s="37"/>
      <c r="FC167" s="37"/>
      <c r="FD167" s="37"/>
      <c r="FE167" s="37"/>
      <c r="FF167" s="37"/>
      <c r="FG167" s="37"/>
      <c r="FH167" s="37"/>
      <c r="FI167" s="37"/>
      <c r="FJ167" s="37"/>
      <c r="FK167" s="37"/>
      <c r="FL167" s="37"/>
      <c r="FM167" s="37"/>
      <c r="FN167" s="37"/>
      <c r="FO167" s="37"/>
      <c r="FP167" s="37"/>
      <c r="FQ167" s="37"/>
      <c r="FR167" s="37"/>
      <c r="FS167" s="37"/>
      <c r="FT167" s="37"/>
      <c r="FU167" s="37"/>
      <c r="FV167" s="37"/>
      <c r="FW167" s="37"/>
      <c r="FX167" s="37"/>
      <c r="FY167" s="37"/>
      <c r="FZ167" s="37"/>
      <c r="GA167" s="37"/>
      <c r="GB167" s="37"/>
      <c r="GC167" s="37"/>
      <c r="GD167" s="37"/>
      <c r="GE167" s="37"/>
      <c r="GF167" s="37"/>
      <c r="GG167" s="37"/>
      <c r="GH167" s="37"/>
      <c r="GI167" s="37"/>
      <c r="GJ167" s="37"/>
      <c r="GK167" s="37"/>
      <c r="GL167" s="37"/>
      <c r="GM167" s="37"/>
      <c r="GN167" s="37"/>
      <c r="GO167" s="37"/>
      <c r="GP167" s="37"/>
      <c r="GQ167" s="37"/>
      <c r="GR167" s="37"/>
      <c r="GS167" s="37"/>
      <c r="GT167" s="37"/>
      <c r="GU167" s="37"/>
      <c r="GV167" s="37"/>
      <c r="GW167" s="37"/>
      <c r="GX167" s="37"/>
      <c r="GY167" s="37"/>
      <c r="GZ167" s="37"/>
      <c r="HA167" s="37"/>
      <c r="HB167" s="37"/>
      <c r="HC167" s="37"/>
      <c r="HD167" s="37"/>
      <c r="HE167" s="37"/>
      <c r="HF167" s="37"/>
      <c r="HG167" s="37"/>
      <c r="HH167" s="37"/>
      <c r="HI167" s="37"/>
      <c r="HJ167" s="37"/>
      <c r="HK167" s="37"/>
      <c r="HL167" s="37"/>
      <c r="HM167" s="37"/>
      <c r="HN167" s="37"/>
      <c r="HO167" s="37"/>
      <c r="HP167" s="37"/>
      <c r="HQ167" s="37"/>
      <c r="HR167" s="37"/>
      <c r="HS167" s="37"/>
      <c r="HT167" s="37"/>
      <c r="HU167" s="37"/>
      <c r="HV167" s="37"/>
      <c r="HW167" s="37"/>
      <c r="HX167" s="37"/>
      <c r="HY167" s="37"/>
      <c r="HZ167" s="37"/>
      <c r="IA167" s="37"/>
      <c r="IB167" s="37"/>
      <c r="IC167" s="37"/>
    </row>
    <row r="168" spans="1:237" ht="18.600000000000001" thickBot="1">
      <c r="A168" s="312" t="s">
        <v>185</v>
      </c>
      <c r="B168" s="366" t="s">
        <v>160</v>
      </c>
      <c r="C168" s="367" t="s">
        <v>181</v>
      </c>
      <c r="D168" s="367" t="s">
        <v>31</v>
      </c>
      <c r="E168" s="368" t="s">
        <v>77</v>
      </c>
      <c r="H168" s="312"/>
      <c r="I168" s="312"/>
      <c r="J168" s="312"/>
      <c r="K168" s="312"/>
      <c r="L168" s="312"/>
      <c r="M168" s="312"/>
      <c r="N168" s="312"/>
      <c r="O168" s="312"/>
      <c r="P168" s="312"/>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c r="DC168" s="37"/>
      <c r="DD168" s="37"/>
      <c r="DE168" s="37"/>
      <c r="DF168" s="37"/>
      <c r="DG168" s="37"/>
      <c r="DH168" s="37"/>
      <c r="DI168" s="37"/>
      <c r="DJ168" s="37"/>
      <c r="DK168" s="37"/>
      <c r="DL168" s="37"/>
      <c r="DM168" s="37"/>
      <c r="DN168" s="37"/>
      <c r="DO168" s="37"/>
      <c r="DP168" s="37"/>
      <c r="DQ168" s="37"/>
      <c r="DR168" s="37"/>
      <c r="DS168" s="37"/>
      <c r="DT168" s="37"/>
      <c r="DU168" s="37"/>
      <c r="DV168" s="37"/>
      <c r="DW168" s="37"/>
      <c r="DX168" s="37"/>
      <c r="DY168" s="37"/>
      <c r="DZ168" s="37"/>
      <c r="EA168" s="37"/>
      <c r="EB168" s="37"/>
      <c r="EC168" s="37"/>
      <c r="ED168" s="37"/>
      <c r="EE168" s="37"/>
      <c r="EF168" s="37"/>
      <c r="EG168" s="37"/>
      <c r="EH168" s="37"/>
      <c r="EI168" s="37"/>
      <c r="EJ168" s="37"/>
      <c r="EK168" s="37"/>
      <c r="EL168" s="37"/>
      <c r="EM168" s="37"/>
      <c r="EN168" s="37"/>
      <c r="EO168" s="37"/>
      <c r="EP168" s="37"/>
      <c r="EQ168" s="37"/>
      <c r="ER168" s="37"/>
      <c r="ES168" s="37"/>
      <c r="ET168" s="37"/>
      <c r="EU168" s="37"/>
      <c r="EV168" s="37"/>
      <c r="EW168" s="37"/>
      <c r="EX168" s="37"/>
      <c r="EY168" s="37"/>
      <c r="EZ168" s="37"/>
      <c r="FA168" s="37"/>
      <c r="FB168" s="37"/>
      <c r="FC168" s="37"/>
      <c r="FD168" s="37"/>
      <c r="FE168" s="37"/>
      <c r="FF168" s="37"/>
      <c r="FG168" s="37"/>
      <c r="FH168" s="37"/>
      <c r="FI168" s="37"/>
      <c r="FJ168" s="37"/>
      <c r="FK168" s="37"/>
      <c r="FL168" s="37"/>
      <c r="FM168" s="37"/>
      <c r="FN168" s="37"/>
      <c r="FO168" s="37"/>
      <c r="FP168" s="37"/>
      <c r="FQ168" s="37"/>
      <c r="FR168" s="37"/>
      <c r="FS168" s="37"/>
      <c r="FT168" s="37"/>
      <c r="FU168" s="37"/>
      <c r="FV168" s="37"/>
      <c r="FW168" s="37"/>
      <c r="FX168" s="37"/>
      <c r="FY168" s="37"/>
      <c r="FZ168" s="37"/>
      <c r="GA168" s="37"/>
      <c r="GB168" s="37"/>
      <c r="GC168" s="37"/>
      <c r="GD168" s="37"/>
      <c r="GE168" s="37"/>
      <c r="GF168" s="37"/>
      <c r="GG168" s="37"/>
      <c r="GH168" s="37"/>
      <c r="GI168" s="37"/>
      <c r="GJ168" s="37"/>
      <c r="GK168" s="37"/>
      <c r="GL168" s="37"/>
      <c r="GM168" s="37"/>
      <c r="GN168" s="37"/>
      <c r="GO168" s="37"/>
      <c r="GP168" s="37"/>
      <c r="GQ168" s="37"/>
      <c r="GR168" s="37"/>
      <c r="GS168" s="37"/>
      <c r="GT168" s="37"/>
      <c r="GU168" s="37"/>
      <c r="GV168" s="37"/>
      <c r="GW168" s="37"/>
      <c r="GX168" s="37"/>
      <c r="GY168" s="37"/>
      <c r="GZ168" s="37"/>
      <c r="HA168" s="37"/>
      <c r="HB168" s="37"/>
      <c r="HC168" s="37"/>
      <c r="HD168" s="37"/>
      <c r="HE168" s="37"/>
      <c r="HF168" s="37"/>
      <c r="HG168" s="37"/>
      <c r="HH168" s="37"/>
      <c r="HI168" s="37"/>
      <c r="HJ168" s="37"/>
      <c r="HK168" s="37"/>
      <c r="HL168" s="37"/>
      <c r="HM168" s="37"/>
      <c r="HN168" s="37"/>
      <c r="HO168" s="37"/>
      <c r="HP168" s="37"/>
      <c r="HQ168" s="37"/>
      <c r="HR168" s="37"/>
      <c r="HS168" s="37"/>
      <c r="HT168" s="37"/>
      <c r="HU168" s="37"/>
      <c r="HV168" s="37"/>
      <c r="HW168" s="37"/>
      <c r="HX168" s="37"/>
      <c r="HY168" s="37"/>
      <c r="HZ168" s="37"/>
      <c r="IA168" s="37"/>
      <c r="IB168" s="37"/>
      <c r="IC168" s="37"/>
    </row>
    <row r="169" spans="1:237" ht="15" customHeight="1" thickBot="1">
      <c r="A169" s="312"/>
      <c r="B169" s="409" t="s">
        <v>161</v>
      </c>
      <c r="C169" s="395" t="s">
        <v>490</v>
      </c>
      <c r="D169" s="392" t="s">
        <v>122</v>
      </c>
      <c r="E169" s="642">
        <f>SUM('Dades organització'!E116)</f>
        <v>0</v>
      </c>
      <c r="H169" s="312"/>
      <c r="I169" s="312"/>
      <c r="J169" s="312"/>
      <c r="K169" s="312"/>
      <c r="L169" s="312"/>
      <c r="M169" s="312"/>
      <c r="N169" s="312"/>
      <c r="O169" s="312"/>
      <c r="P169" s="312"/>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c r="DC169" s="37"/>
      <c r="DD169" s="37"/>
      <c r="DE169" s="37"/>
      <c r="DF169" s="37"/>
      <c r="DG169" s="37"/>
      <c r="DH169" s="37"/>
      <c r="DI169" s="37"/>
      <c r="DJ169" s="37"/>
      <c r="DK169" s="37"/>
      <c r="DL169" s="37"/>
      <c r="DM169" s="37"/>
      <c r="DN169" s="37"/>
      <c r="DO169" s="37"/>
      <c r="DP169" s="37"/>
      <c r="DQ169" s="37"/>
      <c r="DR169" s="37"/>
      <c r="DS169" s="37"/>
      <c r="DT169" s="37"/>
      <c r="DU169" s="37"/>
      <c r="DV169" s="37"/>
      <c r="DW169" s="37"/>
      <c r="DX169" s="37"/>
      <c r="DY169" s="37"/>
      <c r="DZ169" s="37"/>
      <c r="EA169" s="37"/>
      <c r="EB169" s="37"/>
      <c r="EC169" s="37"/>
      <c r="ED169" s="37"/>
      <c r="EE169" s="37"/>
      <c r="EF169" s="37"/>
      <c r="EG169" s="37"/>
      <c r="EH169" s="37"/>
      <c r="EI169" s="37"/>
      <c r="EJ169" s="37"/>
      <c r="EK169" s="37"/>
      <c r="EL169" s="37"/>
      <c r="EM169" s="37"/>
      <c r="EN169" s="37"/>
      <c r="EO169" s="37"/>
      <c r="EP169" s="37"/>
      <c r="EQ169" s="37"/>
      <c r="ER169" s="37"/>
      <c r="ES169" s="37"/>
      <c r="ET169" s="37"/>
      <c r="EU169" s="37"/>
      <c r="EV169" s="37"/>
      <c r="EW169" s="37"/>
      <c r="EX169" s="37"/>
      <c r="EY169" s="37"/>
      <c r="EZ169" s="37"/>
      <c r="FA169" s="37"/>
      <c r="FB169" s="37"/>
      <c r="FC169" s="37"/>
      <c r="FD169" s="37"/>
      <c r="FE169" s="37"/>
      <c r="FF169" s="37"/>
      <c r="FG169" s="37"/>
      <c r="FH169" s="37"/>
      <c r="FI169" s="37"/>
      <c r="FJ169" s="37"/>
      <c r="FK169" s="37"/>
      <c r="FL169" s="37"/>
      <c r="FM169" s="37"/>
      <c r="FN169" s="37"/>
      <c r="FO169" s="37"/>
      <c r="FP169" s="37"/>
      <c r="FQ169" s="37"/>
      <c r="FR169" s="37"/>
      <c r="FS169" s="37"/>
      <c r="FT169" s="37"/>
      <c r="FU169" s="37"/>
      <c r="FV169" s="37"/>
      <c r="FW169" s="37"/>
      <c r="FX169" s="37"/>
      <c r="FY169" s="37"/>
      <c r="FZ169" s="37"/>
      <c r="GA169" s="37"/>
      <c r="GB169" s="37"/>
      <c r="GC169" s="37"/>
      <c r="GD169" s="37"/>
      <c r="GE169" s="37"/>
      <c r="GF169" s="37"/>
      <c r="GG169" s="37"/>
      <c r="GH169" s="37"/>
      <c r="GI169" s="37"/>
      <c r="GJ169" s="37"/>
      <c r="GK169" s="37"/>
      <c r="GL169" s="37"/>
      <c r="GM169" s="37"/>
      <c r="GN169" s="37"/>
      <c r="GO169" s="37"/>
      <c r="GP169" s="37"/>
      <c r="GQ169" s="37"/>
      <c r="GR169" s="37"/>
      <c r="GS169" s="37"/>
      <c r="GT169" s="37"/>
      <c r="GU169" s="37"/>
      <c r="GV169" s="37"/>
      <c r="GW169" s="37"/>
      <c r="GX169" s="37"/>
      <c r="GY169" s="37"/>
      <c r="GZ169" s="37"/>
      <c r="HA169" s="37"/>
      <c r="HB169" s="37"/>
      <c r="HC169" s="37"/>
      <c r="HD169" s="37"/>
      <c r="HE169" s="37"/>
      <c r="HF169" s="37"/>
      <c r="HG169" s="37"/>
      <c r="HH169" s="37"/>
      <c r="HI169" s="37"/>
      <c r="HJ169" s="37"/>
      <c r="HK169" s="37"/>
      <c r="HL169" s="37"/>
      <c r="HM169" s="37"/>
      <c r="HN169" s="37"/>
      <c r="HO169" s="37"/>
      <c r="HP169" s="37"/>
      <c r="HQ169" s="37"/>
      <c r="HR169" s="37"/>
      <c r="HS169" s="37"/>
      <c r="HT169" s="37"/>
      <c r="HU169" s="37"/>
      <c r="HV169" s="37"/>
      <c r="HW169" s="37"/>
      <c r="HX169" s="37"/>
      <c r="HY169" s="37"/>
      <c r="HZ169" s="37"/>
      <c r="IA169" s="37"/>
      <c r="IB169" s="37"/>
      <c r="IC169" s="37"/>
    </row>
    <row r="170" spans="1:237" ht="15" customHeight="1" thickBot="1">
      <c r="A170" s="312"/>
      <c r="B170" s="407"/>
      <c r="C170" s="412" t="s">
        <v>183</v>
      </c>
      <c r="D170" s="394" t="s">
        <v>122</v>
      </c>
      <c r="E170" s="652">
        <f>SUM('Dades organització'!E117)</f>
        <v>0</v>
      </c>
      <c r="H170" s="312"/>
      <c r="I170" s="312"/>
      <c r="J170" s="312"/>
      <c r="K170" s="312"/>
      <c r="L170" s="312"/>
      <c r="M170" s="312"/>
      <c r="N170" s="312"/>
      <c r="O170" s="312"/>
      <c r="P170" s="312"/>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c r="DC170" s="37"/>
      <c r="DD170" s="37"/>
      <c r="DE170" s="37"/>
      <c r="DF170" s="37"/>
      <c r="DG170" s="37"/>
      <c r="DH170" s="37"/>
      <c r="DI170" s="37"/>
      <c r="DJ170" s="37"/>
      <c r="DK170" s="37"/>
      <c r="DL170" s="37"/>
      <c r="DM170" s="37"/>
      <c r="DN170" s="37"/>
      <c r="DO170" s="37"/>
      <c r="DP170" s="37"/>
      <c r="DQ170" s="37"/>
      <c r="DR170" s="37"/>
      <c r="DS170" s="37"/>
      <c r="DT170" s="37"/>
      <c r="DU170" s="37"/>
      <c r="DV170" s="37"/>
      <c r="DW170" s="37"/>
      <c r="DX170" s="37"/>
      <c r="DY170" s="37"/>
      <c r="DZ170" s="37"/>
      <c r="EA170" s="37"/>
      <c r="EB170" s="37"/>
      <c r="EC170" s="37"/>
      <c r="ED170" s="37"/>
      <c r="EE170" s="37"/>
      <c r="EF170" s="37"/>
      <c r="EG170" s="37"/>
      <c r="EH170" s="37"/>
      <c r="EI170" s="37"/>
      <c r="EJ170" s="37"/>
      <c r="EK170" s="37"/>
      <c r="EL170" s="37"/>
      <c r="EM170" s="37"/>
      <c r="EN170" s="37"/>
      <c r="EO170" s="37"/>
      <c r="EP170" s="37"/>
      <c r="EQ170" s="37"/>
      <c r="ER170" s="37"/>
      <c r="ES170" s="37"/>
      <c r="ET170" s="37"/>
      <c r="EU170" s="37"/>
      <c r="EV170" s="37"/>
      <c r="EW170" s="37"/>
      <c r="EX170" s="37"/>
      <c r="EY170" s="37"/>
      <c r="EZ170" s="37"/>
      <c r="FA170" s="37"/>
      <c r="FB170" s="37"/>
      <c r="FC170" s="37"/>
      <c r="FD170" s="37"/>
      <c r="FE170" s="37"/>
      <c r="FF170" s="37"/>
      <c r="FG170" s="37"/>
      <c r="FH170" s="37"/>
      <c r="FI170" s="37"/>
      <c r="FJ170" s="37"/>
      <c r="FK170" s="37"/>
      <c r="FL170" s="37"/>
      <c r="FM170" s="37"/>
      <c r="FN170" s="37"/>
      <c r="FO170" s="37"/>
      <c r="FP170" s="37"/>
      <c r="FQ170" s="37"/>
      <c r="FR170" s="37"/>
      <c r="FS170" s="37"/>
      <c r="FT170" s="37"/>
      <c r="FU170" s="37"/>
      <c r="FV170" s="37"/>
      <c r="FW170" s="37"/>
      <c r="FX170" s="37"/>
      <c r="FY170" s="37"/>
      <c r="FZ170" s="37"/>
      <c r="GA170" s="37"/>
      <c r="GB170" s="37"/>
      <c r="GC170" s="37"/>
      <c r="GD170" s="37"/>
      <c r="GE170" s="37"/>
      <c r="GF170" s="37"/>
      <c r="GG170" s="37"/>
      <c r="GH170" s="37"/>
      <c r="GI170" s="37"/>
      <c r="GJ170" s="37"/>
      <c r="GK170" s="37"/>
      <c r="GL170" s="37"/>
      <c r="GM170" s="37"/>
      <c r="GN170" s="37"/>
      <c r="GO170" s="37"/>
      <c r="GP170" s="37"/>
      <c r="GQ170" s="37"/>
      <c r="GR170" s="37"/>
      <c r="GS170" s="37"/>
      <c r="GT170" s="37"/>
      <c r="GU170" s="37"/>
      <c r="GV170" s="37"/>
      <c r="GW170" s="37"/>
      <c r="GX170" s="37"/>
      <c r="GY170" s="37"/>
      <c r="GZ170" s="37"/>
      <c r="HA170" s="37"/>
      <c r="HB170" s="37"/>
      <c r="HC170" s="37"/>
      <c r="HD170" s="37"/>
      <c r="HE170" s="37"/>
      <c r="HF170" s="37"/>
      <c r="HG170" s="37"/>
      <c r="HH170" s="37"/>
      <c r="HI170" s="37"/>
      <c r="HJ170" s="37"/>
      <c r="HK170" s="37"/>
      <c r="HL170" s="37"/>
      <c r="HM170" s="37"/>
      <c r="HN170" s="37"/>
      <c r="HO170" s="37"/>
      <c r="HP170" s="37"/>
      <c r="HQ170" s="37"/>
      <c r="HR170" s="37"/>
      <c r="HS170" s="37"/>
      <c r="HT170" s="37"/>
      <c r="HU170" s="37"/>
      <c r="HV170" s="37"/>
      <c r="HW170" s="37"/>
      <c r="HX170" s="37"/>
      <c r="HY170" s="37"/>
      <c r="HZ170" s="37"/>
      <c r="IA170" s="37"/>
      <c r="IB170" s="37"/>
      <c r="IC170" s="37"/>
    </row>
    <row r="171" spans="1:237" ht="15" customHeight="1" thickBot="1">
      <c r="A171" s="312"/>
      <c r="B171" s="404"/>
      <c r="C171" s="413" t="s">
        <v>184</v>
      </c>
      <c r="D171" s="398" t="s">
        <v>122</v>
      </c>
      <c r="E171" s="649">
        <f>SUM('Dades organització'!E118)</f>
        <v>0</v>
      </c>
      <c r="H171" s="312"/>
      <c r="I171" s="312"/>
      <c r="J171" s="312"/>
      <c r="K171" s="312"/>
      <c r="L171" s="312"/>
      <c r="M171" s="312"/>
      <c r="N171" s="312"/>
      <c r="O171" s="312"/>
      <c r="P171" s="312"/>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c r="DC171" s="37"/>
      <c r="DD171" s="37"/>
      <c r="DE171" s="37"/>
      <c r="DF171" s="37"/>
      <c r="DG171" s="37"/>
      <c r="DH171" s="37"/>
      <c r="DI171" s="37"/>
      <c r="DJ171" s="37"/>
      <c r="DK171" s="37"/>
      <c r="DL171" s="37"/>
      <c r="DM171" s="37"/>
      <c r="DN171" s="37"/>
      <c r="DO171" s="37"/>
      <c r="DP171" s="37"/>
      <c r="DQ171" s="37"/>
      <c r="DR171" s="37"/>
      <c r="DS171" s="37"/>
      <c r="DT171" s="37"/>
      <c r="DU171" s="37"/>
      <c r="DV171" s="37"/>
      <c r="DW171" s="37"/>
      <c r="DX171" s="37"/>
      <c r="DY171" s="37"/>
      <c r="DZ171" s="37"/>
      <c r="EA171" s="37"/>
      <c r="EB171" s="37"/>
      <c r="EC171" s="37"/>
      <c r="ED171" s="37"/>
      <c r="EE171" s="37"/>
      <c r="EF171" s="37"/>
      <c r="EG171" s="37"/>
      <c r="EH171" s="37"/>
      <c r="EI171" s="37"/>
      <c r="EJ171" s="37"/>
      <c r="EK171" s="37"/>
      <c r="EL171" s="37"/>
      <c r="EM171" s="37"/>
      <c r="EN171" s="37"/>
      <c r="EO171" s="37"/>
      <c r="EP171" s="37"/>
      <c r="EQ171" s="37"/>
      <c r="ER171" s="37"/>
      <c r="ES171" s="37"/>
      <c r="ET171" s="37"/>
      <c r="EU171" s="37"/>
      <c r="EV171" s="37"/>
      <c r="EW171" s="37"/>
      <c r="EX171" s="37"/>
      <c r="EY171" s="37"/>
      <c r="EZ171" s="37"/>
      <c r="FA171" s="37"/>
      <c r="FB171" s="37"/>
      <c r="FC171" s="37"/>
      <c r="FD171" s="37"/>
      <c r="FE171" s="37"/>
      <c r="FF171" s="37"/>
      <c r="FG171" s="37"/>
      <c r="FH171" s="37"/>
      <c r="FI171" s="37"/>
      <c r="FJ171" s="37"/>
      <c r="FK171" s="37"/>
      <c r="FL171" s="37"/>
      <c r="FM171" s="37"/>
      <c r="FN171" s="37"/>
      <c r="FO171" s="37"/>
      <c r="FP171" s="37"/>
      <c r="FQ171" s="37"/>
      <c r="FR171" s="37"/>
      <c r="FS171" s="37"/>
      <c r="FT171" s="37"/>
      <c r="FU171" s="37"/>
      <c r="FV171" s="37"/>
      <c r="FW171" s="37"/>
      <c r="FX171" s="37"/>
      <c r="FY171" s="37"/>
      <c r="FZ171" s="37"/>
      <c r="GA171" s="37"/>
      <c r="GB171" s="37"/>
      <c r="GC171" s="37"/>
      <c r="GD171" s="37"/>
      <c r="GE171" s="37"/>
      <c r="GF171" s="37"/>
      <c r="GG171" s="37"/>
      <c r="GH171" s="37"/>
      <c r="GI171" s="37"/>
      <c r="GJ171" s="37"/>
      <c r="GK171" s="37"/>
      <c r="GL171" s="37"/>
      <c r="GM171" s="37"/>
      <c r="GN171" s="37"/>
      <c r="GO171" s="37"/>
      <c r="GP171" s="37"/>
      <c r="GQ171" s="37"/>
      <c r="GR171" s="37"/>
      <c r="GS171" s="37"/>
      <c r="GT171" s="37"/>
      <c r="GU171" s="37"/>
      <c r="GV171" s="37"/>
      <c r="GW171" s="37"/>
      <c r="GX171" s="37"/>
      <c r="GY171" s="37"/>
      <c r="GZ171" s="37"/>
      <c r="HA171" s="37"/>
      <c r="HB171" s="37"/>
      <c r="HC171" s="37"/>
      <c r="HD171" s="37"/>
      <c r="HE171" s="37"/>
      <c r="HF171" s="37"/>
      <c r="HG171" s="37"/>
      <c r="HH171" s="37"/>
      <c r="HI171" s="37"/>
      <c r="HJ171" s="37"/>
      <c r="HK171" s="37"/>
      <c r="HL171" s="37"/>
      <c r="HM171" s="37"/>
      <c r="HN171" s="37"/>
      <c r="HO171" s="37"/>
      <c r="HP171" s="37"/>
      <c r="HQ171" s="37"/>
      <c r="HR171" s="37"/>
      <c r="HS171" s="37"/>
      <c r="HT171" s="37"/>
      <c r="HU171" s="37"/>
      <c r="HV171" s="37"/>
      <c r="HW171" s="37"/>
      <c r="HX171" s="37"/>
      <c r="HY171" s="37"/>
      <c r="HZ171" s="37"/>
      <c r="IA171" s="37"/>
      <c r="IB171" s="37"/>
      <c r="IC171" s="37"/>
    </row>
    <row r="172" spans="1:237" ht="15" customHeight="1">
      <c r="A172" s="312"/>
      <c r="B172" s="312"/>
      <c r="C172" s="312"/>
      <c r="D172" s="312"/>
      <c r="E172" s="312"/>
      <c r="H172" s="312"/>
      <c r="I172" s="312"/>
      <c r="J172" s="312"/>
      <c r="K172" s="312"/>
      <c r="L172" s="312"/>
      <c r="M172" s="312"/>
      <c r="N172" s="312"/>
      <c r="O172" s="312"/>
      <c r="P172" s="312"/>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c r="DC172" s="37"/>
      <c r="DD172" s="37"/>
      <c r="DE172" s="37"/>
      <c r="DF172" s="37"/>
      <c r="DG172" s="37"/>
      <c r="DH172" s="37"/>
      <c r="DI172" s="37"/>
      <c r="DJ172" s="37"/>
      <c r="DK172" s="37"/>
      <c r="DL172" s="37"/>
      <c r="DM172" s="37"/>
      <c r="DN172" s="37"/>
      <c r="DO172" s="37"/>
      <c r="DP172" s="37"/>
      <c r="DQ172" s="37"/>
      <c r="DR172" s="37"/>
      <c r="DS172" s="37"/>
      <c r="DT172" s="37"/>
      <c r="DU172" s="37"/>
      <c r="DV172" s="37"/>
      <c r="DW172" s="37"/>
      <c r="DX172" s="37"/>
      <c r="DY172" s="37"/>
      <c r="DZ172" s="37"/>
      <c r="EA172" s="37"/>
      <c r="EB172" s="37"/>
      <c r="EC172" s="37"/>
      <c r="ED172" s="37"/>
      <c r="EE172" s="37"/>
      <c r="EF172" s="37"/>
      <c r="EG172" s="37"/>
      <c r="EH172" s="37"/>
      <c r="EI172" s="37"/>
      <c r="EJ172" s="37"/>
      <c r="EK172" s="37"/>
      <c r="EL172" s="37"/>
      <c r="EM172" s="37"/>
      <c r="EN172" s="37"/>
      <c r="EO172" s="37"/>
      <c r="EP172" s="37"/>
      <c r="EQ172" s="37"/>
      <c r="ER172" s="37"/>
      <c r="ES172" s="37"/>
      <c r="ET172" s="37"/>
      <c r="EU172" s="37"/>
      <c r="EV172" s="37"/>
      <c r="EW172" s="37"/>
      <c r="EX172" s="37"/>
      <c r="EY172" s="37"/>
      <c r="EZ172" s="37"/>
      <c r="FA172" s="37"/>
      <c r="FB172" s="37"/>
      <c r="FC172" s="37"/>
      <c r="FD172" s="37"/>
      <c r="FE172" s="37"/>
      <c r="FF172" s="37"/>
      <c r="FG172" s="37"/>
      <c r="FH172" s="37"/>
      <c r="FI172" s="37"/>
      <c r="FJ172" s="37"/>
      <c r="FK172" s="37"/>
      <c r="FL172" s="37"/>
      <c r="FM172" s="37"/>
      <c r="FN172" s="37"/>
      <c r="FO172" s="37"/>
      <c r="FP172" s="37"/>
      <c r="FQ172" s="37"/>
      <c r="FR172" s="37"/>
      <c r="FS172" s="37"/>
      <c r="FT172" s="37"/>
      <c r="FU172" s="37"/>
      <c r="FV172" s="37"/>
      <c r="FW172" s="37"/>
      <c r="FX172" s="37"/>
      <c r="FY172" s="37"/>
      <c r="FZ172" s="37"/>
      <c r="GA172" s="37"/>
      <c r="GB172" s="37"/>
      <c r="GC172" s="37"/>
      <c r="GD172" s="37"/>
      <c r="GE172" s="37"/>
      <c r="GF172" s="37"/>
      <c r="GG172" s="37"/>
      <c r="GH172" s="37"/>
      <c r="GI172" s="37"/>
      <c r="GJ172" s="37"/>
      <c r="GK172" s="37"/>
      <c r="GL172" s="37"/>
      <c r="GM172" s="37"/>
      <c r="GN172" s="37"/>
      <c r="GO172" s="37"/>
      <c r="GP172" s="37"/>
      <c r="GQ172" s="37"/>
      <c r="GR172" s="37"/>
      <c r="GS172" s="37"/>
      <c r="GT172" s="37"/>
      <c r="GU172" s="37"/>
      <c r="GV172" s="37"/>
      <c r="GW172" s="37"/>
      <c r="GX172" s="37"/>
      <c r="GY172" s="37"/>
      <c r="GZ172" s="37"/>
      <c r="HA172" s="37"/>
      <c r="HB172" s="37"/>
      <c r="HC172" s="37"/>
      <c r="HD172" s="37"/>
      <c r="HE172" s="37"/>
      <c r="HF172" s="37"/>
      <c r="HG172" s="37"/>
      <c r="HH172" s="37"/>
      <c r="HI172" s="37"/>
      <c r="HJ172" s="37"/>
      <c r="HK172" s="37"/>
      <c r="HL172" s="37"/>
      <c r="HM172" s="37"/>
      <c r="HN172" s="37"/>
      <c r="HO172" s="37"/>
      <c r="HP172" s="37"/>
      <c r="HQ172" s="37"/>
      <c r="HR172" s="37"/>
      <c r="HS172" s="37"/>
      <c r="HT172" s="37"/>
      <c r="HU172" s="37"/>
      <c r="HV172" s="37"/>
      <c r="HW172" s="37"/>
      <c r="HX172" s="37"/>
      <c r="HY172" s="37"/>
      <c r="HZ172" s="37"/>
      <c r="IA172" s="37"/>
      <c r="IB172" s="37"/>
      <c r="IC172" s="37"/>
    </row>
    <row r="173" spans="1:237" ht="21" customHeight="1">
      <c r="A173" s="494" t="s">
        <v>186</v>
      </c>
      <c r="B173" s="740" t="s">
        <v>434</v>
      </c>
      <c r="C173" s="740"/>
      <c r="D173" s="494"/>
      <c r="E173" s="494"/>
      <c r="H173" s="312"/>
      <c r="I173" s="312"/>
      <c r="J173" s="312"/>
      <c r="K173" s="312"/>
      <c r="L173" s="312"/>
      <c r="M173" s="312"/>
      <c r="N173" s="312"/>
      <c r="O173" s="312"/>
      <c r="P173" s="312"/>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c r="DC173" s="37"/>
      <c r="DD173" s="37"/>
      <c r="DE173" s="37"/>
      <c r="DF173" s="37"/>
      <c r="DG173" s="37"/>
      <c r="DH173" s="37"/>
      <c r="DI173" s="37"/>
      <c r="DJ173" s="37"/>
      <c r="DK173" s="37"/>
      <c r="DL173" s="37"/>
      <c r="DM173" s="37"/>
      <c r="DN173" s="37"/>
      <c r="DO173" s="37"/>
      <c r="DP173" s="37"/>
      <c r="DQ173" s="37"/>
      <c r="DR173" s="37"/>
      <c r="DS173" s="37"/>
      <c r="DT173" s="37"/>
      <c r="DU173" s="37"/>
      <c r="DV173" s="37"/>
      <c r="DW173" s="37"/>
      <c r="DX173" s="37"/>
      <c r="DY173" s="37"/>
      <c r="DZ173" s="37"/>
      <c r="EA173" s="37"/>
      <c r="EB173" s="37"/>
      <c r="EC173" s="37"/>
      <c r="ED173" s="37"/>
      <c r="EE173" s="37"/>
      <c r="EF173" s="37"/>
      <c r="EG173" s="37"/>
      <c r="EH173" s="37"/>
      <c r="EI173" s="37"/>
      <c r="EJ173" s="37"/>
      <c r="EK173" s="37"/>
      <c r="EL173" s="37"/>
      <c r="EM173" s="37"/>
      <c r="EN173" s="37"/>
      <c r="EO173" s="37"/>
      <c r="EP173" s="37"/>
      <c r="EQ173" s="37"/>
      <c r="ER173" s="37"/>
      <c r="ES173" s="37"/>
      <c r="ET173" s="37"/>
      <c r="EU173" s="37"/>
      <c r="EV173" s="37"/>
      <c r="EW173" s="37"/>
      <c r="EX173" s="37"/>
      <c r="EY173" s="37"/>
      <c r="EZ173" s="37"/>
      <c r="FA173" s="37"/>
      <c r="FB173" s="37"/>
      <c r="FC173" s="37"/>
      <c r="FD173" s="37"/>
      <c r="FE173" s="37"/>
      <c r="FF173" s="37"/>
      <c r="FG173" s="37"/>
      <c r="FH173" s="37"/>
      <c r="FI173" s="37"/>
      <c r="FJ173" s="37"/>
      <c r="FK173" s="37"/>
      <c r="FL173" s="37"/>
      <c r="FM173" s="37"/>
      <c r="FN173" s="37"/>
      <c r="FO173" s="37"/>
      <c r="FP173" s="37"/>
      <c r="FQ173" s="37"/>
      <c r="FR173" s="37"/>
      <c r="FS173" s="37"/>
      <c r="FT173" s="37"/>
      <c r="FU173" s="37"/>
      <c r="FV173" s="37"/>
      <c r="FW173" s="37"/>
      <c r="FX173" s="37"/>
      <c r="FY173" s="37"/>
      <c r="FZ173" s="37"/>
      <c r="GA173" s="37"/>
      <c r="GB173" s="37"/>
      <c r="GC173" s="37"/>
      <c r="GD173" s="37"/>
      <c r="GE173" s="37"/>
      <c r="GF173" s="37"/>
      <c r="GG173" s="37"/>
      <c r="GH173" s="37"/>
      <c r="GI173" s="37"/>
      <c r="GJ173" s="37"/>
      <c r="GK173" s="37"/>
      <c r="GL173" s="37"/>
      <c r="GM173" s="37"/>
      <c r="GN173" s="37"/>
      <c r="GO173" s="37"/>
      <c r="GP173" s="37"/>
      <c r="GQ173" s="37"/>
      <c r="GR173" s="37"/>
      <c r="GS173" s="37"/>
      <c r="GT173" s="37"/>
      <c r="GU173" s="37"/>
      <c r="GV173" s="37"/>
      <c r="GW173" s="37"/>
      <c r="GX173" s="37"/>
      <c r="GY173" s="37"/>
      <c r="GZ173" s="37"/>
      <c r="HA173" s="37"/>
      <c r="HB173" s="37"/>
      <c r="HC173" s="37"/>
      <c r="HD173" s="37"/>
      <c r="HE173" s="37"/>
      <c r="HF173" s="37"/>
      <c r="HG173" s="37"/>
      <c r="HH173" s="37"/>
      <c r="HI173" s="37"/>
      <c r="HJ173" s="37"/>
      <c r="HK173" s="37"/>
      <c r="HL173" s="37"/>
      <c r="HM173" s="37"/>
      <c r="HN173" s="37"/>
      <c r="HO173" s="37"/>
      <c r="HP173" s="37"/>
      <c r="HQ173" s="37"/>
      <c r="HR173" s="37"/>
      <c r="HS173" s="37"/>
      <c r="HT173" s="37"/>
      <c r="HU173" s="37"/>
      <c r="HV173" s="37"/>
      <c r="HW173" s="37"/>
      <c r="HX173" s="37"/>
      <c r="HY173" s="37"/>
      <c r="HZ173" s="37"/>
      <c r="IA173" s="37"/>
      <c r="IB173" s="37"/>
      <c r="IC173" s="37"/>
    </row>
    <row r="174" spans="1:237" ht="21.75" hidden="1" customHeight="1">
      <c r="A174" s="499"/>
      <c r="B174" s="500"/>
      <c r="C174" s="500"/>
      <c r="D174" s="499"/>
      <c r="E174" s="499"/>
      <c r="H174" s="312"/>
      <c r="I174" s="312"/>
      <c r="J174" s="312"/>
      <c r="K174" s="312"/>
      <c r="L174" s="312"/>
      <c r="M174" s="312"/>
      <c r="N174" s="312"/>
      <c r="O174" s="312"/>
      <c r="P174" s="312"/>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c r="DC174" s="37"/>
      <c r="DD174" s="37"/>
      <c r="DE174" s="37"/>
      <c r="DF174" s="37"/>
      <c r="DG174" s="37"/>
      <c r="DH174" s="37"/>
      <c r="DI174" s="37"/>
      <c r="DJ174" s="37"/>
      <c r="DK174" s="37"/>
      <c r="DL174" s="37"/>
      <c r="DM174" s="37"/>
      <c r="DN174" s="37"/>
      <c r="DO174" s="37"/>
      <c r="DP174" s="37"/>
      <c r="DQ174" s="37"/>
      <c r="DR174" s="37"/>
      <c r="DS174" s="37"/>
      <c r="DT174" s="37"/>
      <c r="DU174" s="37"/>
      <c r="DV174" s="37"/>
      <c r="DW174" s="37"/>
      <c r="DX174" s="37"/>
      <c r="DY174" s="37"/>
      <c r="DZ174" s="37"/>
      <c r="EA174" s="37"/>
      <c r="EB174" s="37"/>
      <c r="EC174" s="37"/>
      <c r="ED174" s="37"/>
      <c r="EE174" s="37"/>
      <c r="EF174" s="37"/>
      <c r="EG174" s="37"/>
      <c r="EH174" s="37"/>
      <c r="EI174" s="37"/>
      <c r="EJ174" s="37"/>
      <c r="EK174" s="37"/>
      <c r="EL174" s="37"/>
      <c r="EM174" s="37"/>
      <c r="EN174" s="37"/>
      <c r="EO174" s="37"/>
      <c r="EP174" s="37"/>
      <c r="EQ174" s="37"/>
      <c r="ER174" s="37"/>
      <c r="ES174" s="37"/>
      <c r="ET174" s="37"/>
      <c r="EU174" s="37"/>
      <c r="EV174" s="37"/>
      <c r="EW174" s="37"/>
      <c r="EX174" s="37"/>
      <c r="EY174" s="37"/>
      <c r="EZ174" s="37"/>
      <c r="FA174" s="37"/>
      <c r="FB174" s="37"/>
      <c r="FC174" s="37"/>
      <c r="FD174" s="37"/>
      <c r="FE174" s="37"/>
      <c r="FF174" s="37"/>
      <c r="FG174" s="37"/>
      <c r="FH174" s="37"/>
      <c r="FI174" s="37"/>
      <c r="FJ174" s="37"/>
      <c r="FK174" s="37"/>
      <c r="FL174" s="37"/>
      <c r="FM174" s="37"/>
      <c r="FN174" s="37"/>
      <c r="FO174" s="37"/>
      <c r="FP174" s="37"/>
      <c r="FQ174" s="37"/>
      <c r="FR174" s="37"/>
      <c r="FS174" s="37"/>
      <c r="FT174" s="37"/>
      <c r="FU174" s="37"/>
      <c r="FV174" s="37"/>
      <c r="FW174" s="37"/>
      <c r="FX174" s="37"/>
      <c r="FY174" s="37"/>
      <c r="FZ174" s="37"/>
      <c r="GA174" s="37"/>
      <c r="GB174" s="37"/>
      <c r="GC174" s="37"/>
      <c r="GD174" s="37"/>
      <c r="GE174" s="37"/>
      <c r="GF174" s="37"/>
      <c r="GG174" s="37"/>
      <c r="GH174" s="37"/>
      <c r="GI174" s="37"/>
      <c r="GJ174" s="37"/>
      <c r="GK174" s="37"/>
      <c r="GL174" s="37"/>
      <c r="GM174" s="37"/>
      <c r="GN174" s="37"/>
      <c r="GO174" s="37"/>
      <c r="GP174" s="37"/>
      <c r="GQ174" s="37"/>
      <c r="GR174" s="37"/>
      <c r="GS174" s="37"/>
      <c r="GT174" s="37"/>
      <c r="GU174" s="37"/>
      <c r="GV174" s="37"/>
      <c r="GW174" s="37"/>
      <c r="GX174" s="37"/>
      <c r="GY174" s="37"/>
      <c r="GZ174" s="37"/>
      <c r="HA174" s="37"/>
      <c r="HB174" s="37"/>
      <c r="HC174" s="37"/>
      <c r="HD174" s="37"/>
      <c r="HE174" s="37"/>
      <c r="HF174" s="37"/>
      <c r="HG174" s="37"/>
      <c r="HH174" s="37"/>
      <c r="HI174" s="37"/>
      <c r="HJ174" s="37"/>
      <c r="HK174" s="37"/>
      <c r="HL174" s="37"/>
      <c r="HM174" s="37"/>
      <c r="HN174" s="37"/>
      <c r="HO174" s="37"/>
      <c r="HP174" s="37"/>
      <c r="HQ174" s="37"/>
      <c r="HR174" s="37"/>
      <c r="HS174" s="37"/>
      <c r="HT174" s="37"/>
      <c r="HU174" s="37"/>
      <c r="HV174" s="37"/>
      <c r="HW174" s="37"/>
      <c r="HX174" s="37"/>
      <c r="HY174" s="37"/>
      <c r="HZ174" s="37"/>
      <c r="IA174" s="37"/>
      <c r="IB174" s="37"/>
      <c r="IC174" s="37"/>
    </row>
    <row r="175" spans="1:237" ht="33" customHeight="1" thickBot="1">
      <c r="A175" s="501" t="s">
        <v>6</v>
      </c>
      <c r="B175" s="719" t="s">
        <v>187</v>
      </c>
      <c r="C175" s="719"/>
      <c r="D175" s="719"/>
      <c r="E175" s="719"/>
      <c r="H175" s="312"/>
      <c r="I175" s="312"/>
      <c r="J175" s="312"/>
      <c r="K175" s="312"/>
      <c r="L175" s="312"/>
      <c r="M175" s="312"/>
      <c r="N175" s="312"/>
      <c r="O175" s="312"/>
      <c r="P175" s="312"/>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c r="DC175" s="37"/>
      <c r="DD175" s="37"/>
      <c r="DE175" s="37"/>
      <c r="DF175" s="37"/>
      <c r="DG175" s="37"/>
      <c r="DH175" s="37"/>
      <c r="DI175" s="37"/>
      <c r="DJ175" s="37"/>
      <c r="DK175" s="37"/>
      <c r="DL175" s="37"/>
      <c r="DM175" s="37"/>
      <c r="DN175" s="37"/>
      <c r="DO175" s="37"/>
      <c r="DP175" s="37"/>
      <c r="DQ175" s="37"/>
      <c r="DR175" s="37"/>
      <c r="DS175" s="37"/>
      <c r="DT175" s="37"/>
      <c r="DU175" s="37"/>
      <c r="DV175" s="37"/>
      <c r="DW175" s="37"/>
      <c r="DX175" s="37"/>
      <c r="DY175" s="37"/>
      <c r="DZ175" s="37"/>
      <c r="EA175" s="37"/>
      <c r="EB175" s="37"/>
      <c r="EC175" s="37"/>
      <c r="ED175" s="37"/>
      <c r="EE175" s="37"/>
      <c r="EF175" s="37"/>
      <c r="EG175" s="37"/>
      <c r="EH175" s="37"/>
      <c r="EI175" s="37"/>
      <c r="EJ175" s="37"/>
      <c r="EK175" s="37"/>
      <c r="EL175" s="37"/>
      <c r="EM175" s="37"/>
      <c r="EN175" s="37"/>
      <c r="EO175" s="37"/>
      <c r="EP175" s="37"/>
      <c r="EQ175" s="37"/>
      <c r="ER175" s="37"/>
      <c r="ES175" s="37"/>
      <c r="ET175" s="37"/>
      <c r="EU175" s="37"/>
      <c r="EV175" s="37"/>
      <c r="EW175" s="37"/>
      <c r="EX175" s="37"/>
      <c r="EY175" s="37"/>
      <c r="EZ175" s="37"/>
      <c r="FA175" s="37"/>
      <c r="FB175" s="37"/>
      <c r="FC175" s="37"/>
      <c r="FD175" s="37"/>
      <c r="FE175" s="37"/>
      <c r="FF175" s="37"/>
      <c r="FG175" s="37"/>
      <c r="FH175" s="37"/>
      <c r="FI175" s="37"/>
      <c r="FJ175" s="37"/>
      <c r="FK175" s="37"/>
      <c r="FL175" s="37"/>
      <c r="FM175" s="37"/>
      <c r="FN175" s="37"/>
      <c r="FO175" s="37"/>
      <c r="FP175" s="37"/>
      <c r="FQ175" s="37"/>
      <c r="FR175" s="37"/>
      <c r="FS175" s="37"/>
      <c r="FT175" s="37"/>
      <c r="FU175" s="37"/>
      <c r="FV175" s="37"/>
      <c r="FW175" s="37"/>
      <c r="FX175" s="37"/>
      <c r="FY175" s="37"/>
      <c r="FZ175" s="37"/>
      <c r="GA175" s="37"/>
      <c r="GB175" s="37"/>
      <c r="GC175" s="37"/>
      <c r="GD175" s="37"/>
      <c r="GE175" s="37"/>
      <c r="GF175" s="37"/>
      <c r="GG175" s="37"/>
      <c r="GH175" s="37"/>
      <c r="GI175" s="37"/>
      <c r="GJ175" s="37"/>
      <c r="GK175" s="37"/>
      <c r="GL175" s="37"/>
      <c r="GM175" s="37"/>
      <c r="GN175" s="37"/>
      <c r="GO175" s="37"/>
      <c r="GP175" s="37"/>
      <c r="GQ175" s="37"/>
      <c r="GR175" s="37"/>
      <c r="GS175" s="37"/>
      <c r="GT175" s="37"/>
      <c r="GU175" s="37"/>
      <c r="GV175" s="37"/>
      <c r="GW175" s="37"/>
      <c r="GX175" s="37"/>
      <c r="GY175" s="37"/>
      <c r="GZ175" s="37"/>
      <c r="HA175" s="37"/>
      <c r="HB175" s="37"/>
      <c r="HC175" s="37"/>
      <c r="HD175" s="37"/>
      <c r="HE175" s="37"/>
      <c r="HF175" s="37"/>
      <c r="HG175" s="37"/>
      <c r="HH175" s="37"/>
      <c r="HI175" s="37"/>
      <c r="HJ175" s="37"/>
      <c r="HK175" s="37"/>
      <c r="HL175" s="37"/>
      <c r="HM175" s="37"/>
      <c r="HN175" s="37"/>
      <c r="HO175" s="37"/>
      <c r="HP175" s="37"/>
      <c r="HQ175" s="37"/>
      <c r="HR175" s="37"/>
      <c r="HS175" s="37"/>
      <c r="HT175" s="37"/>
      <c r="HU175" s="37"/>
      <c r="HV175" s="37"/>
      <c r="HW175" s="37"/>
      <c r="HX175" s="37"/>
      <c r="HY175" s="37"/>
      <c r="HZ175" s="37"/>
      <c r="IA175" s="37"/>
      <c r="IB175" s="37"/>
      <c r="IC175" s="37"/>
    </row>
    <row r="176" spans="1:237" ht="18.600000000000001" thickBot="1">
      <c r="A176" s="312" t="s">
        <v>188</v>
      </c>
      <c r="B176" s="366" t="s">
        <v>180</v>
      </c>
      <c r="C176" s="367" t="s">
        <v>435</v>
      </c>
      <c r="D176" s="367" t="s">
        <v>31</v>
      </c>
      <c r="E176" s="368" t="s">
        <v>77</v>
      </c>
      <c r="H176" s="312"/>
      <c r="I176" s="312"/>
      <c r="J176" s="312"/>
      <c r="K176" s="312"/>
      <c r="L176" s="312"/>
      <c r="M176" s="312"/>
      <c r="N176" s="312"/>
      <c r="O176" s="312"/>
      <c r="P176" s="312"/>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c r="DC176" s="37"/>
      <c r="DD176" s="37"/>
      <c r="DE176" s="37"/>
      <c r="DF176" s="37"/>
      <c r="DG176" s="37"/>
      <c r="DH176" s="37"/>
      <c r="DI176" s="37"/>
      <c r="DJ176" s="37"/>
      <c r="DK176" s="37"/>
      <c r="DL176" s="37"/>
      <c r="DM176" s="37"/>
      <c r="DN176" s="37"/>
      <c r="DO176" s="37"/>
      <c r="DP176" s="37"/>
      <c r="DQ176" s="37"/>
      <c r="DR176" s="37"/>
      <c r="DS176" s="37"/>
      <c r="DT176" s="37"/>
      <c r="DU176" s="37"/>
      <c r="DV176" s="37"/>
      <c r="DW176" s="37"/>
      <c r="DX176" s="37"/>
      <c r="DY176" s="37"/>
      <c r="DZ176" s="37"/>
      <c r="EA176" s="37"/>
      <c r="EB176" s="37"/>
      <c r="EC176" s="37"/>
      <c r="ED176" s="37"/>
      <c r="EE176" s="37"/>
      <c r="EF176" s="37"/>
      <c r="EG176" s="37"/>
      <c r="EH176" s="37"/>
      <c r="EI176" s="37"/>
      <c r="EJ176" s="37"/>
      <c r="EK176" s="37"/>
      <c r="EL176" s="37"/>
      <c r="EM176" s="37"/>
      <c r="EN176" s="37"/>
      <c r="EO176" s="37"/>
      <c r="EP176" s="37"/>
      <c r="EQ176" s="37"/>
      <c r="ER176" s="37"/>
      <c r="ES176" s="37"/>
      <c r="ET176" s="37"/>
      <c r="EU176" s="37"/>
      <c r="EV176" s="37"/>
      <c r="EW176" s="37"/>
      <c r="EX176" s="37"/>
      <c r="EY176" s="37"/>
      <c r="EZ176" s="37"/>
      <c r="FA176" s="37"/>
      <c r="FB176" s="37"/>
      <c r="FC176" s="37"/>
      <c r="FD176" s="37"/>
      <c r="FE176" s="37"/>
      <c r="FF176" s="37"/>
      <c r="FG176" s="37"/>
      <c r="FH176" s="37"/>
      <c r="FI176" s="37"/>
      <c r="FJ176" s="37"/>
      <c r="FK176" s="37"/>
      <c r="FL176" s="37"/>
      <c r="FM176" s="37"/>
      <c r="FN176" s="37"/>
      <c r="FO176" s="37"/>
      <c r="FP176" s="37"/>
      <c r="FQ176" s="37"/>
      <c r="FR176" s="37"/>
      <c r="FS176" s="37"/>
      <c r="FT176" s="37"/>
      <c r="FU176" s="37"/>
      <c r="FV176" s="37"/>
      <c r="FW176" s="37"/>
      <c r="FX176" s="37"/>
      <c r="FY176" s="37"/>
      <c r="FZ176" s="37"/>
      <c r="GA176" s="37"/>
      <c r="GB176" s="37"/>
      <c r="GC176" s="37"/>
      <c r="GD176" s="37"/>
      <c r="GE176" s="37"/>
      <c r="GF176" s="37"/>
      <c r="GG176" s="37"/>
      <c r="GH176" s="37"/>
      <c r="GI176" s="37"/>
      <c r="GJ176" s="37"/>
      <c r="GK176" s="37"/>
      <c r="GL176" s="37"/>
      <c r="GM176" s="37"/>
      <c r="GN176" s="37"/>
      <c r="GO176" s="37"/>
      <c r="GP176" s="37"/>
      <c r="GQ176" s="37"/>
      <c r="GR176" s="37"/>
      <c r="GS176" s="37"/>
      <c r="GT176" s="37"/>
      <c r="GU176" s="37"/>
      <c r="GV176" s="37"/>
      <c r="GW176" s="37"/>
      <c r="GX176" s="37"/>
      <c r="GY176" s="37"/>
      <c r="GZ176" s="37"/>
      <c r="HA176" s="37"/>
      <c r="HB176" s="37"/>
      <c r="HC176" s="37"/>
      <c r="HD176" s="37"/>
      <c r="HE176" s="37"/>
      <c r="HF176" s="37"/>
      <c r="HG176" s="37"/>
      <c r="HH176" s="37"/>
      <c r="HI176" s="37"/>
      <c r="HJ176" s="37"/>
      <c r="HK176" s="37"/>
      <c r="HL176" s="37"/>
      <c r="HM176" s="37"/>
      <c r="HN176" s="37"/>
      <c r="HO176" s="37"/>
      <c r="HP176" s="37"/>
      <c r="HQ176" s="37"/>
      <c r="HR176" s="37"/>
      <c r="HS176" s="37"/>
      <c r="HT176" s="37"/>
      <c r="HU176" s="37"/>
      <c r="HV176" s="37"/>
      <c r="HW176" s="37"/>
      <c r="HX176" s="37"/>
      <c r="HY176" s="37"/>
      <c r="HZ176" s="37"/>
      <c r="IA176" s="37"/>
      <c r="IB176" s="37"/>
      <c r="IC176" s="37"/>
    </row>
    <row r="177" spans="1:237" ht="14.4" customHeight="1" thickBot="1">
      <c r="A177" s="312"/>
      <c r="B177" s="402" t="s">
        <v>436</v>
      </c>
      <c r="C177" s="658" t="s">
        <v>499</v>
      </c>
      <c r="D177" s="659" t="s">
        <v>122</v>
      </c>
      <c r="E177" s="660">
        <f>SUM(E178:E180)</f>
        <v>0</v>
      </c>
      <c r="H177" s="312"/>
      <c r="I177" s="312"/>
      <c r="J177" s="312"/>
      <c r="K177" s="312"/>
      <c r="L177" s="312"/>
      <c r="M177" s="312"/>
      <c r="N177" s="312"/>
      <c r="O177" s="312"/>
      <c r="P177" s="312"/>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c r="DC177" s="37"/>
      <c r="DD177" s="37"/>
      <c r="DE177" s="37"/>
      <c r="DF177" s="37"/>
      <c r="DG177" s="37"/>
      <c r="DH177" s="37"/>
      <c r="DI177" s="37"/>
      <c r="DJ177" s="37"/>
      <c r="DK177" s="37"/>
      <c r="DL177" s="37"/>
      <c r="DM177" s="37"/>
      <c r="DN177" s="37"/>
      <c r="DO177" s="37"/>
      <c r="DP177" s="37"/>
      <c r="DQ177" s="37"/>
      <c r="DR177" s="37"/>
      <c r="DS177" s="37"/>
      <c r="DT177" s="37"/>
      <c r="DU177" s="37"/>
      <c r="DV177" s="37"/>
      <c r="DW177" s="37"/>
      <c r="DX177" s="37"/>
      <c r="DY177" s="37"/>
      <c r="DZ177" s="37"/>
      <c r="EA177" s="37"/>
      <c r="EB177" s="37"/>
      <c r="EC177" s="37"/>
      <c r="ED177" s="37"/>
      <c r="EE177" s="37"/>
      <c r="EF177" s="37"/>
      <c r="EG177" s="37"/>
      <c r="EH177" s="37"/>
      <c r="EI177" s="37"/>
      <c r="EJ177" s="37"/>
      <c r="EK177" s="37"/>
      <c r="EL177" s="37"/>
      <c r="EM177" s="37"/>
      <c r="EN177" s="37"/>
      <c r="EO177" s="37"/>
      <c r="EP177" s="37"/>
      <c r="EQ177" s="37"/>
      <c r="ER177" s="37"/>
      <c r="ES177" s="37"/>
      <c r="ET177" s="37"/>
      <c r="EU177" s="37"/>
      <c r="EV177" s="37"/>
      <c r="EW177" s="37"/>
      <c r="EX177" s="37"/>
      <c r="EY177" s="37"/>
      <c r="EZ177" s="37"/>
      <c r="FA177" s="37"/>
      <c r="FB177" s="37"/>
      <c r="FC177" s="37"/>
      <c r="FD177" s="37"/>
      <c r="FE177" s="37"/>
      <c r="FF177" s="37"/>
      <c r="FG177" s="37"/>
      <c r="FH177" s="37"/>
      <c r="FI177" s="37"/>
      <c r="FJ177" s="37"/>
      <c r="FK177" s="37"/>
      <c r="FL177" s="37"/>
      <c r="FM177" s="37"/>
      <c r="FN177" s="37"/>
      <c r="FO177" s="37"/>
      <c r="FP177" s="37"/>
      <c r="FQ177" s="37"/>
      <c r="FR177" s="37"/>
      <c r="FS177" s="37"/>
      <c r="FT177" s="37"/>
      <c r="FU177" s="37"/>
      <c r="FV177" s="37"/>
      <c r="FW177" s="37"/>
      <c r="FX177" s="37"/>
      <c r="FY177" s="37"/>
      <c r="FZ177" s="37"/>
      <c r="GA177" s="37"/>
      <c r="GB177" s="37"/>
      <c r="GC177" s="37"/>
      <c r="GD177" s="37"/>
      <c r="GE177" s="37"/>
      <c r="GF177" s="37"/>
      <c r="GG177" s="37"/>
      <c r="GH177" s="37"/>
      <c r="GI177" s="37"/>
      <c r="GJ177" s="37"/>
      <c r="GK177" s="37"/>
      <c r="GL177" s="37"/>
      <c r="GM177" s="37"/>
      <c r="GN177" s="37"/>
      <c r="GO177" s="37"/>
      <c r="GP177" s="37"/>
      <c r="GQ177" s="37"/>
      <c r="GR177" s="37"/>
      <c r="GS177" s="37"/>
      <c r="GT177" s="37"/>
      <c r="GU177" s="37"/>
      <c r="GV177" s="37"/>
      <c r="GW177" s="37"/>
      <c r="GX177" s="37"/>
      <c r="GY177" s="37"/>
      <c r="GZ177" s="37"/>
      <c r="HA177" s="37"/>
      <c r="HB177" s="37"/>
      <c r="HC177" s="37"/>
      <c r="HD177" s="37"/>
      <c r="HE177" s="37"/>
      <c r="HF177" s="37"/>
      <c r="HG177" s="37"/>
      <c r="HH177" s="37"/>
      <c r="HI177" s="37"/>
      <c r="HJ177" s="37"/>
      <c r="HK177" s="37"/>
      <c r="HL177" s="37"/>
      <c r="HM177" s="37"/>
      <c r="HN177" s="37"/>
      <c r="HO177" s="37"/>
      <c r="HP177" s="37"/>
      <c r="HQ177" s="37"/>
      <c r="HR177" s="37"/>
      <c r="HS177" s="37"/>
      <c r="HT177" s="37"/>
      <c r="HU177" s="37"/>
      <c r="HV177" s="37"/>
      <c r="HW177" s="37"/>
      <c r="HX177" s="37"/>
      <c r="HY177" s="37"/>
      <c r="HZ177" s="37"/>
      <c r="IA177" s="37"/>
      <c r="IB177" s="37"/>
      <c r="IC177" s="37"/>
    </row>
    <row r="178" spans="1:237" ht="14.4" customHeight="1" thickBot="1">
      <c r="A178" s="312"/>
      <c r="B178" s="407"/>
      <c r="C178" s="412" t="s">
        <v>491</v>
      </c>
      <c r="D178" s="394" t="s">
        <v>122</v>
      </c>
      <c r="E178" s="652">
        <f>SUM('Dades organització'!E124,'Espai esdeveniment'!E80,'Dades alimentació i begudes'!E91,'Altres empreses proveïdores'!E69,'Dades Allotjament'!E59,'Dades transport'!E84)</f>
        <v>0</v>
      </c>
      <c r="H178" s="312"/>
      <c r="I178" s="312"/>
      <c r="J178" s="312"/>
      <c r="K178" s="312"/>
      <c r="L178" s="312"/>
      <c r="M178" s="312"/>
      <c r="N178" s="312"/>
      <c r="O178" s="312"/>
      <c r="P178" s="312"/>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c r="DC178" s="37"/>
      <c r="DD178" s="37"/>
      <c r="DE178" s="37"/>
      <c r="DF178" s="37"/>
      <c r="DG178" s="37"/>
      <c r="DH178" s="37"/>
      <c r="DI178" s="37"/>
      <c r="DJ178" s="37"/>
      <c r="DK178" s="37"/>
      <c r="DL178" s="37"/>
      <c r="DM178" s="37"/>
      <c r="DN178" s="37"/>
      <c r="DO178" s="37"/>
      <c r="DP178" s="37"/>
      <c r="DQ178" s="37"/>
      <c r="DR178" s="37"/>
      <c r="DS178" s="37"/>
      <c r="DT178" s="37"/>
      <c r="DU178" s="37"/>
      <c r="DV178" s="37"/>
      <c r="DW178" s="37"/>
      <c r="DX178" s="37"/>
      <c r="DY178" s="37"/>
      <c r="DZ178" s="37"/>
      <c r="EA178" s="37"/>
      <c r="EB178" s="37"/>
      <c r="EC178" s="37"/>
      <c r="ED178" s="37"/>
      <c r="EE178" s="37"/>
      <c r="EF178" s="37"/>
      <c r="EG178" s="37"/>
      <c r="EH178" s="37"/>
      <c r="EI178" s="37"/>
      <c r="EJ178" s="37"/>
      <c r="EK178" s="37"/>
      <c r="EL178" s="37"/>
      <c r="EM178" s="37"/>
      <c r="EN178" s="37"/>
      <c r="EO178" s="37"/>
      <c r="EP178" s="37"/>
      <c r="EQ178" s="37"/>
      <c r="ER178" s="37"/>
      <c r="ES178" s="37"/>
      <c r="ET178" s="37"/>
      <c r="EU178" s="37"/>
      <c r="EV178" s="37"/>
      <c r="EW178" s="37"/>
      <c r="EX178" s="37"/>
      <c r="EY178" s="37"/>
      <c r="EZ178" s="37"/>
      <c r="FA178" s="37"/>
      <c r="FB178" s="37"/>
      <c r="FC178" s="37"/>
      <c r="FD178" s="37"/>
      <c r="FE178" s="37"/>
      <c r="FF178" s="37"/>
      <c r="FG178" s="37"/>
      <c r="FH178" s="37"/>
      <c r="FI178" s="37"/>
      <c r="FJ178" s="37"/>
      <c r="FK178" s="37"/>
      <c r="FL178" s="37"/>
      <c r="FM178" s="37"/>
      <c r="FN178" s="37"/>
      <c r="FO178" s="37"/>
      <c r="FP178" s="37"/>
      <c r="FQ178" s="37"/>
      <c r="FR178" s="37"/>
      <c r="FS178" s="37"/>
      <c r="FT178" s="37"/>
      <c r="FU178" s="37"/>
      <c r="FV178" s="37"/>
      <c r="FW178" s="37"/>
      <c r="FX178" s="37"/>
      <c r="FY178" s="37"/>
      <c r="FZ178" s="37"/>
      <c r="GA178" s="37"/>
      <c r="GB178" s="37"/>
      <c r="GC178" s="37"/>
      <c r="GD178" s="37"/>
      <c r="GE178" s="37"/>
      <c r="GF178" s="37"/>
      <c r="GG178" s="37"/>
      <c r="GH178" s="37"/>
      <c r="GI178" s="37"/>
      <c r="GJ178" s="37"/>
      <c r="GK178" s="37"/>
      <c r="GL178" s="37"/>
      <c r="GM178" s="37"/>
      <c r="GN178" s="37"/>
      <c r="GO178" s="37"/>
      <c r="GP178" s="37"/>
      <c r="GQ178" s="37"/>
      <c r="GR178" s="37"/>
      <c r="GS178" s="37"/>
      <c r="GT178" s="37"/>
      <c r="GU178" s="37"/>
      <c r="GV178" s="37"/>
      <c r="GW178" s="37"/>
      <c r="GX178" s="37"/>
      <c r="GY178" s="37"/>
      <c r="GZ178" s="37"/>
      <c r="HA178" s="37"/>
      <c r="HB178" s="37"/>
      <c r="HC178" s="37"/>
      <c r="HD178" s="37"/>
      <c r="HE178" s="37"/>
      <c r="HF178" s="37"/>
      <c r="HG178" s="37"/>
      <c r="HH178" s="37"/>
      <c r="HI178" s="37"/>
      <c r="HJ178" s="37"/>
      <c r="HK178" s="37"/>
      <c r="HL178" s="37"/>
      <c r="HM178" s="37"/>
      <c r="HN178" s="37"/>
      <c r="HO178" s="37"/>
      <c r="HP178" s="37"/>
      <c r="HQ178" s="37"/>
      <c r="HR178" s="37"/>
      <c r="HS178" s="37"/>
      <c r="HT178" s="37"/>
      <c r="HU178" s="37"/>
      <c r="HV178" s="37"/>
      <c r="HW178" s="37"/>
      <c r="HX178" s="37"/>
      <c r="HY178" s="37"/>
      <c r="HZ178" s="37"/>
      <c r="IA178" s="37"/>
      <c r="IB178" s="37"/>
      <c r="IC178" s="37"/>
    </row>
    <row r="179" spans="1:237" ht="14.4" customHeight="1" thickBot="1">
      <c r="A179" s="312"/>
      <c r="B179" s="407"/>
      <c r="C179" s="412" t="s">
        <v>492</v>
      </c>
      <c r="D179" s="394" t="s">
        <v>122</v>
      </c>
      <c r="E179" s="652">
        <f>SUM('Dades organització'!E125,'Espai esdeveniment'!E81,'Dades alimentació i begudes'!E92,'Altres empreses proveïdores'!E70,'Dades Allotjament'!E60,'Dades transport'!E85)</f>
        <v>0</v>
      </c>
      <c r="H179" s="312"/>
      <c r="I179" s="312"/>
      <c r="J179" s="312"/>
      <c r="K179" s="312"/>
      <c r="L179" s="312"/>
      <c r="M179" s="312"/>
      <c r="N179" s="312"/>
      <c r="O179" s="312"/>
      <c r="P179" s="312"/>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c r="DC179" s="37"/>
      <c r="DD179" s="37"/>
      <c r="DE179" s="37"/>
      <c r="DF179" s="37"/>
      <c r="DG179" s="37"/>
      <c r="DH179" s="37"/>
      <c r="DI179" s="37"/>
      <c r="DJ179" s="37"/>
      <c r="DK179" s="37"/>
      <c r="DL179" s="37"/>
      <c r="DM179" s="37"/>
      <c r="DN179" s="37"/>
      <c r="DO179" s="37"/>
      <c r="DP179" s="37"/>
      <c r="DQ179" s="37"/>
      <c r="DR179" s="37"/>
      <c r="DS179" s="37"/>
      <c r="DT179" s="37"/>
      <c r="DU179" s="37"/>
      <c r="DV179" s="37"/>
      <c r="DW179" s="37"/>
      <c r="DX179" s="37"/>
      <c r="DY179" s="37"/>
      <c r="DZ179" s="37"/>
      <c r="EA179" s="37"/>
      <c r="EB179" s="37"/>
      <c r="EC179" s="37"/>
      <c r="ED179" s="37"/>
      <c r="EE179" s="37"/>
      <c r="EF179" s="37"/>
      <c r="EG179" s="37"/>
      <c r="EH179" s="37"/>
      <c r="EI179" s="37"/>
      <c r="EJ179" s="37"/>
      <c r="EK179" s="37"/>
      <c r="EL179" s="37"/>
      <c r="EM179" s="37"/>
      <c r="EN179" s="37"/>
      <c r="EO179" s="37"/>
      <c r="EP179" s="37"/>
      <c r="EQ179" s="37"/>
      <c r="ER179" s="37"/>
      <c r="ES179" s="37"/>
      <c r="ET179" s="37"/>
      <c r="EU179" s="37"/>
      <c r="EV179" s="37"/>
      <c r="EW179" s="37"/>
      <c r="EX179" s="37"/>
      <c r="EY179" s="37"/>
      <c r="EZ179" s="37"/>
      <c r="FA179" s="37"/>
      <c r="FB179" s="37"/>
      <c r="FC179" s="37"/>
      <c r="FD179" s="37"/>
      <c r="FE179" s="37"/>
      <c r="FF179" s="37"/>
      <c r="FG179" s="37"/>
      <c r="FH179" s="37"/>
      <c r="FI179" s="37"/>
      <c r="FJ179" s="37"/>
      <c r="FK179" s="37"/>
      <c r="FL179" s="37"/>
      <c r="FM179" s="37"/>
      <c r="FN179" s="37"/>
      <c r="FO179" s="37"/>
      <c r="FP179" s="37"/>
      <c r="FQ179" s="37"/>
      <c r="FR179" s="37"/>
      <c r="FS179" s="37"/>
      <c r="FT179" s="37"/>
      <c r="FU179" s="37"/>
      <c r="FV179" s="37"/>
      <c r="FW179" s="37"/>
      <c r="FX179" s="37"/>
      <c r="FY179" s="37"/>
      <c r="FZ179" s="37"/>
      <c r="GA179" s="37"/>
      <c r="GB179" s="37"/>
      <c r="GC179" s="37"/>
      <c r="GD179" s="37"/>
      <c r="GE179" s="37"/>
      <c r="GF179" s="37"/>
      <c r="GG179" s="37"/>
      <c r="GH179" s="37"/>
      <c r="GI179" s="37"/>
      <c r="GJ179" s="37"/>
      <c r="GK179" s="37"/>
      <c r="GL179" s="37"/>
      <c r="GM179" s="37"/>
      <c r="GN179" s="37"/>
      <c r="GO179" s="37"/>
      <c r="GP179" s="37"/>
      <c r="GQ179" s="37"/>
      <c r="GR179" s="37"/>
      <c r="GS179" s="37"/>
      <c r="GT179" s="37"/>
      <c r="GU179" s="37"/>
      <c r="GV179" s="37"/>
      <c r="GW179" s="37"/>
      <c r="GX179" s="37"/>
      <c r="GY179" s="37"/>
      <c r="GZ179" s="37"/>
      <c r="HA179" s="37"/>
      <c r="HB179" s="37"/>
      <c r="HC179" s="37"/>
      <c r="HD179" s="37"/>
      <c r="HE179" s="37"/>
      <c r="HF179" s="37"/>
      <c r="HG179" s="37"/>
      <c r="HH179" s="37"/>
      <c r="HI179" s="37"/>
      <c r="HJ179" s="37"/>
      <c r="HK179" s="37"/>
      <c r="HL179" s="37"/>
      <c r="HM179" s="37"/>
      <c r="HN179" s="37"/>
      <c r="HO179" s="37"/>
      <c r="HP179" s="37"/>
      <c r="HQ179" s="37"/>
      <c r="HR179" s="37"/>
      <c r="HS179" s="37"/>
      <c r="HT179" s="37"/>
      <c r="HU179" s="37"/>
      <c r="HV179" s="37"/>
      <c r="HW179" s="37"/>
      <c r="HX179" s="37"/>
      <c r="HY179" s="37"/>
      <c r="HZ179" s="37"/>
      <c r="IA179" s="37"/>
      <c r="IB179" s="37"/>
      <c r="IC179" s="37"/>
    </row>
    <row r="180" spans="1:237" ht="15" customHeight="1" thickBot="1">
      <c r="A180" s="312"/>
      <c r="B180" s="404"/>
      <c r="C180" s="413" t="s">
        <v>493</v>
      </c>
      <c r="D180" s="398" t="s">
        <v>122</v>
      </c>
      <c r="E180" s="649">
        <f>SUM('Dades organització'!E126,'Espai esdeveniment'!E82,'Dades alimentació i begudes'!E93,'Altres empreses proveïdores'!E71,'Dades Allotjament'!E61,'Dades transport'!E86)</f>
        <v>0</v>
      </c>
      <c r="H180" s="312"/>
      <c r="I180" s="312"/>
      <c r="J180" s="312"/>
      <c r="K180" s="312"/>
      <c r="L180" s="312"/>
      <c r="M180" s="312"/>
      <c r="N180" s="312"/>
      <c r="O180" s="312"/>
      <c r="P180" s="312"/>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c r="DC180" s="37"/>
      <c r="DD180" s="37"/>
      <c r="DE180" s="37"/>
      <c r="DF180" s="37"/>
      <c r="DG180" s="37"/>
      <c r="DH180" s="37"/>
      <c r="DI180" s="37"/>
      <c r="DJ180" s="37"/>
      <c r="DK180" s="37"/>
      <c r="DL180" s="37"/>
      <c r="DM180" s="37"/>
      <c r="DN180" s="37"/>
      <c r="DO180" s="37"/>
      <c r="DP180" s="37"/>
      <c r="DQ180" s="37"/>
      <c r="DR180" s="37"/>
      <c r="DS180" s="37"/>
      <c r="DT180" s="37"/>
      <c r="DU180" s="37"/>
      <c r="DV180" s="37"/>
      <c r="DW180" s="37"/>
      <c r="DX180" s="37"/>
      <c r="DY180" s="37"/>
      <c r="DZ180" s="37"/>
      <c r="EA180" s="37"/>
      <c r="EB180" s="37"/>
      <c r="EC180" s="37"/>
      <c r="ED180" s="37"/>
      <c r="EE180" s="37"/>
      <c r="EF180" s="37"/>
      <c r="EG180" s="37"/>
      <c r="EH180" s="37"/>
      <c r="EI180" s="37"/>
      <c r="EJ180" s="37"/>
      <c r="EK180" s="37"/>
      <c r="EL180" s="37"/>
      <c r="EM180" s="37"/>
      <c r="EN180" s="37"/>
      <c r="EO180" s="37"/>
      <c r="EP180" s="37"/>
      <c r="EQ180" s="37"/>
      <c r="ER180" s="37"/>
      <c r="ES180" s="37"/>
      <c r="ET180" s="37"/>
      <c r="EU180" s="37"/>
      <c r="EV180" s="37"/>
      <c r="EW180" s="37"/>
      <c r="EX180" s="37"/>
      <c r="EY180" s="37"/>
      <c r="EZ180" s="37"/>
      <c r="FA180" s="37"/>
      <c r="FB180" s="37"/>
      <c r="FC180" s="37"/>
      <c r="FD180" s="37"/>
      <c r="FE180" s="37"/>
      <c r="FF180" s="37"/>
      <c r="FG180" s="37"/>
      <c r="FH180" s="37"/>
      <c r="FI180" s="37"/>
      <c r="FJ180" s="37"/>
      <c r="FK180" s="37"/>
      <c r="FL180" s="37"/>
      <c r="FM180" s="37"/>
      <c r="FN180" s="37"/>
      <c r="FO180" s="37"/>
      <c r="FP180" s="37"/>
      <c r="FQ180" s="37"/>
      <c r="FR180" s="37"/>
      <c r="FS180" s="37"/>
      <c r="FT180" s="37"/>
      <c r="FU180" s="37"/>
      <c r="FV180" s="37"/>
      <c r="FW180" s="37"/>
      <c r="FX180" s="37"/>
      <c r="FY180" s="37"/>
      <c r="FZ180" s="37"/>
      <c r="GA180" s="37"/>
      <c r="GB180" s="37"/>
      <c r="GC180" s="37"/>
      <c r="GD180" s="37"/>
      <c r="GE180" s="37"/>
      <c r="GF180" s="37"/>
      <c r="GG180" s="37"/>
      <c r="GH180" s="37"/>
      <c r="GI180" s="37"/>
      <c r="GJ180" s="37"/>
      <c r="GK180" s="37"/>
      <c r="GL180" s="37"/>
      <c r="GM180" s="37"/>
      <c r="GN180" s="37"/>
      <c r="GO180" s="37"/>
      <c r="GP180" s="37"/>
      <c r="GQ180" s="37"/>
      <c r="GR180" s="37"/>
      <c r="GS180" s="37"/>
      <c r="GT180" s="37"/>
      <c r="GU180" s="37"/>
      <c r="GV180" s="37"/>
      <c r="GW180" s="37"/>
      <c r="GX180" s="37"/>
      <c r="GY180" s="37"/>
      <c r="GZ180" s="37"/>
      <c r="HA180" s="37"/>
      <c r="HB180" s="37"/>
      <c r="HC180" s="37"/>
      <c r="HD180" s="37"/>
      <c r="HE180" s="37"/>
      <c r="HF180" s="37"/>
      <c r="HG180" s="37"/>
      <c r="HH180" s="37"/>
      <c r="HI180" s="37"/>
      <c r="HJ180" s="37"/>
      <c r="HK180" s="37"/>
      <c r="HL180" s="37"/>
      <c r="HM180" s="37"/>
      <c r="HN180" s="37"/>
      <c r="HO180" s="37"/>
      <c r="HP180" s="37"/>
      <c r="HQ180" s="37"/>
      <c r="HR180" s="37"/>
      <c r="HS180" s="37"/>
      <c r="HT180" s="37"/>
      <c r="HU180" s="37"/>
      <c r="HV180" s="37"/>
      <c r="HW180" s="37"/>
      <c r="HX180" s="37"/>
      <c r="HY180" s="37"/>
      <c r="HZ180" s="37"/>
      <c r="IA180" s="37"/>
      <c r="IB180" s="37"/>
      <c r="IC180" s="37"/>
    </row>
    <row r="181" spans="1:237" s="312" customFormat="1" ht="15" customHeight="1" thickBot="1">
      <c r="B181" s="546"/>
      <c r="C181" s="469"/>
      <c r="D181" s="470"/>
    </row>
    <row r="182" spans="1:237" ht="15" customHeight="1" thickBot="1">
      <c r="A182" s="522" t="s">
        <v>6</v>
      </c>
      <c r="B182" s="745" t="s">
        <v>158</v>
      </c>
      <c r="C182" s="746"/>
      <c r="D182" s="746"/>
      <c r="E182" s="747"/>
      <c r="H182" s="312"/>
      <c r="I182" s="312"/>
      <c r="J182" s="312"/>
      <c r="K182" s="312"/>
      <c r="L182" s="312"/>
      <c r="M182" s="312"/>
      <c r="N182" s="312"/>
      <c r="O182" s="312"/>
      <c r="P182" s="312"/>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c r="DC182" s="37"/>
      <c r="DD182" s="37"/>
      <c r="DE182" s="37"/>
      <c r="DF182" s="37"/>
      <c r="DG182" s="37"/>
      <c r="DH182" s="37"/>
      <c r="DI182" s="37"/>
      <c r="DJ182" s="37"/>
      <c r="DK182" s="37"/>
      <c r="DL182" s="37"/>
      <c r="DM182" s="37"/>
      <c r="DN182" s="37"/>
      <c r="DO182" s="37"/>
      <c r="DP182" s="37"/>
      <c r="DQ182" s="37"/>
      <c r="DR182" s="37"/>
      <c r="DS182" s="37"/>
      <c r="DT182" s="37"/>
      <c r="DU182" s="37"/>
      <c r="DV182" s="37"/>
      <c r="DW182" s="37"/>
      <c r="DX182" s="37"/>
      <c r="DY182" s="37"/>
      <c r="DZ182" s="37"/>
      <c r="EA182" s="37"/>
      <c r="EB182" s="37"/>
      <c r="EC182" s="37"/>
      <c r="ED182" s="37"/>
      <c r="EE182" s="37"/>
      <c r="EF182" s="37"/>
      <c r="EG182" s="37"/>
      <c r="EH182" s="37"/>
      <c r="EI182" s="37"/>
      <c r="EJ182" s="37"/>
      <c r="EK182" s="37"/>
      <c r="EL182" s="37"/>
      <c r="EM182" s="37"/>
      <c r="EN182" s="37"/>
      <c r="EO182" s="37"/>
      <c r="EP182" s="37"/>
      <c r="EQ182" s="37"/>
      <c r="ER182" s="37"/>
      <c r="ES182" s="37"/>
      <c r="ET182" s="37"/>
      <c r="EU182" s="37"/>
      <c r="EV182" s="37"/>
      <c r="EW182" s="37"/>
      <c r="EX182" s="37"/>
      <c r="EY182" s="37"/>
      <c r="EZ182" s="37"/>
      <c r="FA182" s="37"/>
      <c r="FB182" s="37"/>
      <c r="FC182" s="37"/>
      <c r="FD182" s="37"/>
      <c r="FE182" s="37"/>
      <c r="FF182" s="37"/>
      <c r="FG182" s="37"/>
      <c r="FH182" s="37"/>
      <c r="FI182" s="37"/>
      <c r="FJ182" s="37"/>
      <c r="FK182" s="37"/>
      <c r="FL182" s="37"/>
      <c r="FM182" s="37"/>
      <c r="FN182" s="37"/>
      <c r="FO182" s="37"/>
      <c r="FP182" s="37"/>
      <c r="FQ182" s="37"/>
      <c r="FR182" s="37"/>
      <c r="FS182" s="37"/>
      <c r="FT182" s="37"/>
      <c r="FU182" s="37"/>
      <c r="FV182" s="37"/>
      <c r="FW182" s="37"/>
      <c r="FX182" s="37"/>
      <c r="FY182" s="37"/>
      <c r="FZ182" s="37"/>
      <c r="GA182" s="37"/>
      <c r="GB182" s="37"/>
      <c r="GC182" s="37"/>
      <c r="GD182" s="37"/>
      <c r="GE182" s="37"/>
      <c r="GF182" s="37"/>
      <c r="GG182" s="37"/>
      <c r="GH182" s="37"/>
      <c r="GI182" s="37"/>
      <c r="GJ182" s="37"/>
      <c r="GK182" s="37"/>
      <c r="GL182" s="37"/>
      <c r="GM182" s="37"/>
      <c r="GN182" s="37"/>
      <c r="GO182" s="37"/>
      <c r="GP182" s="37"/>
      <c r="GQ182" s="37"/>
      <c r="GR182" s="37"/>
      <c r="GS182" s="37"/>
      <c r="GT182" s="37"/>
      <c r="GU182" s="37"/>
      <c r="GV182" s="37"/>
      <c r="GW182" s="37"/>
      <c r="GX182" s="37"/>
      <c r="GY182" s="37"/>
      <c r="GZ182" s="37"/>
      <c r="HA182" s="37"/>
      <c r="HB182" s="37"/>
      <c r="HC182" s="37"/>
      <c r="HD182" s="37"/>
      <c r="HE182" s="37"/>
      <c r="HF182" s="37"/>
      <c r="HG182" s="37"/>
      <c r="HH182" s="37"/>
      <c r="HI182" s="37"/>
      <c r="HJ182" s="37"/>
      <c r="HK182" s="37"/>
      <c r="HL182" s="37"/>
      <c r="HM182" s="37"/>
      <c r="HN182" s="37"/>
      <c r="HO182" s="37"/>
      <c r="HP182" s="37"/>
      <c r="HQ182" s="37"/>
      <c r="HR182" s="37"/>
      <c r="HS182" s="37"/>
      <c r="HT182" s="37"/>
      <c r="HU182" s="37"/>
      <c r="HV182" s="37"/>
      <c r="HW182" s="37"/>
      <c r="HX182" s="37"/>
      <c r="HY182" s="37"/>
      <c r="HZ182" s="37"/>
      <c r="IA182" s="37"/>
      <c r="IB182" s="37"/>
      <c r="IC182" s="37"/>
    </row>
    <row r="183" spans="1:237" ht="15" customHeight="1" thickBot="1">
      <c r="A183" s="312" t="s">
        <v>191</v>
      </c>
      <c r="B183" s="366" t="s">
        <v>160</v>
      </c>
      <c r="C183" s="367" t="s">
        <v>435</v>
      </c>
      <c r="D183" s="367" t="s">
        <v>170</v>
      </c>
      <c r="E183" s="368" t="s">
        <v>77</v>
      </c>
      <c r="H183" s="312"/>
      <c r="I183" s="312"/>
      <c r="J183" s="312"/>
      <c r="K183" s="312"/>
      <c r="L183" s="312"/>
      <c r="M183" s="312"/>
      <c r="N183" s="312"/>
      <c r="O183" s="312"/>
      <c r="P183" s="312"/>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c r="DC183" s="37"/>
      <c r="DD183" s="37"/>
      <c r="DE183" s="37"/>
      <c r="DF183" s="37"/>
      <c r="DG183" s="37"/>
      <c r="DH183" s="37"/>
      <c r="DI183" s="37"/>
      <c r="DJ183" s="37"/>
      <c r="DK183" s="37"/>
      <c r="DL183" s="37"/>
      <c r="DM183" s="37"/>
      <c r="DN183" s="37"/>
      <c r="DO183" s="37"/>
      <c r="DP183" s="37"/>
      <c r="DQ183" s="37"/>
      <c r="DR183" s="37"/>
      <c r="DS183" s="37"/>
      <c r="DT183" s="37"/>
      <c r="DU183" s="37"/>
      <c r="DV183" s="37"/>
      <c r="DW183" s="37"/>
      <c r="DX183" s="37"/>
      <c r="DY183" s="37"/>
      <c r="DZ183" s="37"/>
      <c r="EA183" s="37"/>
      <c r="EB183" s="37"/>
      <c r="EC183" s="37"/>
      <c r="ED183" s="37"/>
      <c r="EE183" s="37"/>
      <c r="EF183" s="37"/>
      <c r="EG183" s="37"/>
      <c r="EH183" s="37"/>
      <c r="EI183" s="37"/>
      <c r="EJ183" s="37"/>
      <c r="EK183" s="37"/>
      <c r="EL183" s="37"/>
      <c r="EM183" s="37"/>
      <c r="EN183" s="37"/>
      <c r="EO183" s="37"/>
      <c r="EP183" s="37"/>
      <c r="EQ183" s="37"/>
      <c r="ER183" s="37"/>
      <c r="ES183" s="37"/>
      <c r="ET183" s="37"/>
      <c r="EU183" s="37"/>
      <c r="EV183" s="37"/>
      <c r="EW183" s="37"/>
      <c r="EX183" s="37"/>
      <c r="EY183" s="37"/>
      <c r="EZ183" s="37"/>
      <c r="FA183" s="37"/>
      <c r="FB183" s="37"/>
      <c r="FC183" s="37"/>
      <c r="FD183" s="37"/>
      <c r="FE183" s="37"/>
      <c r="FF183" s="37"/>
      <c r="FG183" s="37"/>
      <c r="FH183" s="37"/>
      <c r="FI183" s="37"/>
      <c r="FJ183" s="37"/>
      <c r="FK183" s="37"/>
      <c r="FL183" s="37"/>
      <c r="FM183" s="37"/>
      <c r="FN183" s="37"/>
      <c r="FO183" s="37"/>
      <c r="FP183" s="37"/>
      <c r="FQ183" s="37"/>
      <c r="FR183" s="37"/>
      <c r="FS183" s="37"/>
      <c r="FT183" s="37"/>
      <c r="FU183" s="37"/>
      <c r="FV183" s="37"/>
      <c r="FW183" s="37"/>
      <c r="FX183" s="37"/>
      <c r="FY183" s="37"/>
      <c r="FZ183" s="37"/>
      <c r="GA183" s="37"/>
      <c r="GB183" s="37"/>
      <c r="GC183" s="37"/>
      <c r="GD183" s="37"/>
      <c r="GE183" s="37"/>
      <c r="GF183" s="37"/>
      <c r="GG183" s="37"/>
      <c r="GH183" s="37"/>
      <c r="GI183" s="37"/>
      <c r="GJ183" s="37"/>
      <c r="GK183" s="37"/>
      <c r="GL183" s="37"/>
      <c r="GM183" s="37"/>
      <c r="GN183" s="37"/>
      <c r="GO183" s="37"/>
      <c r="GP183" s="37"/>
      <c r="GQ183" s="37"/>
      <c r="GR183" s="37"/>
      <c r="GS183" s="37"/>
      <c r="GT183" s="37"/>
      <c r="GU183" s="37"/>
      <c r="GV183" s="37"/>
      <c r="GW183" s="37"/>
      <c r="GX183" s="37"/>
      <c r="GY183" s="37"/>
      <c r="GZ183" s="37"/>
      <c r="HA183" s="37"/>
      <c r="HB183" s="37"/>
      <c r="HC183" s="37"/>
      <c r="HD183" s="37"/>
      <c r="HE183" s="37"/>
      <c r="HF183" s="37"/>
      <c r="HG183" s="37"/>
      <c r="HH183" s="37"/>
      <c r="HI183" s="37"/>
      <c r="HJ183" s="37"/>
      <c r="HK183" s="37"/>
      <c r="HL183" s="37"/>
      <c r="HM183" s="37"/>
      <c r="HN183" s="37"/>
      <c r="HO183" s="37"/>
      <c r="HP183" s="37"/>
      <c r="HQ183" s="37"/>
      <c r="HR183" s="37"/>
      <c r="HS183" s="37"/>
      <c r="HT183" s="37"/>
      <c r="HU183" s="37"/>
      <c r="HV183" s="37"/>
      <c r="HW183" s="37"/>
      <c r="HX183" s="37"/>
      <c r="HY183" s="37"/>
      <c r="HZ183" s="37"/>
      <c r="IA183" s="37"/>
      <c r="IB183" s="37"/>
      <c r="IC183" s="37"/>
    </row>
    <row r="184" spans="1:237" ht="14.4" customHeight="1" thickBot="1">
      <c r="A184" s="312"/>
      <c r="B184" s="402" t="s">
        <v>437</v>
      </c>
      <c r="C184" s="658" t="s">
        <v>494</v>
      </c>
      <c r="D184" s="659" t="s">
        <v>122</v>
      </c>
      <c r="E184" s="660">
        <f>SUM(E185:E187)</f>
        <v>0</v>
      </c>
      <c r="H184" s="312"/>
      <c r="I184" s="312"/>
      <c r="J184" s="312"/>
      <c r="K184" s="312"/>
      <c r="L184" s="312"/>
      <c r="M184" s="312"/>
      <c r="N184" s="312"/>
      <c r="O184" s="312"/>
      <c r="P184" s="312"/>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c r="DC184" s="37"/>
      <c r="DD184" s="37"/>
      <c r="DE184" s="37"/>
      <c r="DF184" s="37"/>
      <c r="DG184" s="37"/>
      <c r="DH184" s="37"/>
      <c r="DI184" s="37"/>
      <c r="DJ184" s="37"/>
      <c r="DK184" s="37"/>
      <c r="DL184" s="37"/>
      <c r="DM184" s="37"/>
      <c r="DN184" s="37"/>
      <c r="DO184" s="37"/>
      <c r="DP184" s="37"/>
      <c r="DQ184" s="37"/>
      <c r="DR184" s="37"/>
      <c r="DS184" s="37"/>
      <c r="DT184" s="37"/>
      <c r="DU184" s="37"/>
      <c r="DV184" s="37"/>
      <c r="DW184" s="37"/>
      <c r="DX184" s="37"/>
      <c r="DY184" s="37"/>
      <c r="DZ184" s="37"/>
      <c r="EA184" s="37"/>
      <c r="EB184" s="37"/>
      <c r="EC184" s="37"/>
      <c r="ED184" s="37"/>
      <c r="EE184" s="37"/>
      <c r="EF184" s="37"/>
      <c r="EG184" s="37"/>
      <c r="EH184" s="37"/>
      <c r="EI184" s="37"/>
      <c r="EJ184" s="37"/>
      <c r="EK184" s="37"/>
      <c r="EL184" s="37"/>
      <c r="EM184" s="37"/>
      <c r="EN184" s="37"/>
      <c r="EO184" s="37"/>
      <c r="EP184" s="37"/>
      <c r="EQ184" s="37"/>
      <c r="ER184" s="37"/>
      <c r="ES184" s="37"/>
      <c r="ET184" s="37"/>
      <c r="EU184" s="37"/>
      <c r="EV184" s="37"/>
      <c r="EW184" s="37"/>
      <c r="EX184" s="37"/>
      <c r="EY184" s="37"/>
      <c r="EZ184" s="37"/>
      <c r="FA184" s="37"/>
      <c r="FB184" s="37"/>
      <c r="FC184" s="37"/>
      <c r="FD184" s="37"/>
      <c r="FE184" s="37"/>
      <c r="FF184" s="37"/>
      <c r="FG184" s="37"/>
      <c r="FH184" s="37"/>
      <c r="FI184" s="37"/>
      <c r="FJ184" s="37"/>
      <c r="FK184" s="37"/>
      <c r="FL184" s="37"/>
      <c r="FM184" s="37"/>
      <c r="FN184" s="37"/>
      <c r="FO184" s="37"/>
      <c r="FP184" s="37"/>
      <c r="FQ184" s="37"/>
      <c r="FR184" s="37"/>
      <c r="FS184" s="37"/>
      <c r="FT184" s="37"/>
      <c r="FU184" s="37"/>
      <c r="FV184" s="37"/>
      <c r="FW184" s="37"/>
      <c r="FX184" s="37"/>
      <c r="FY184" s="37"/>
      <c r="FZ184" s="37"/>
      <c r="GA184" s="37"/>
      <c r="GB184" s="37"/>
      <c r="GC184" s="37"/>
      <c r="GD184" s="37"/>
      <c r="GE184" s="37"/>
      <c r="GF184" s="37"/>
      <c r="GG184" s="37"/>
      <c r="GH184" s="37"/>
      <c r="GI184" s="37"/>
      <c r="GJ184" s="37"/>
      <c r="GK184" s="37"/>
      <c r="GL184" s="37"/>
      <c r="GM184" s="37"/>
      <c r="GN184" s="37"/>
      <c r="GO184" s="37"/>
      <c r="GP184" s="37"/>
      <c r="GQ184" s="37"/>
      <c r="GR184" s="37"/>
      <c r="GS184" s="37"/>
      <c r="GT184" s="37"/>
      <c r="GU184" s="37"/>
      <c r="GV184" s="37"/>
      <c r="GW184" s="37"/>
      <c r="GX184" s="37"/>
      <c r="GY184" s="37"/>
      <c r="GZ184" s="37"/>
      <c r="HA184" s="37"/>
      <c r="HB184" s="37"/>
      <c r="HC184" s="37"/>
      <c r="HD184" s="37"/>
      <c r="HE184" s="37"/>
      <c r="HF184" s="37"/>
      <c r="HG184" s="37"/>
      <c r="HH184" s="37"/>
      <c r="HI184" s="37"/>
      <c r="HJ184" s="37"/>
      <c r="HK184" s="37"/>
      <c r="HL184" s="37"/>
      <c r="HM184" s="37"/>
      <c r="HN184" s="37"/>
      <c r="HO184" s="37"/>
      <c r="HP184" s="37"/>
      <c r="HQ184" s="37"/>
      <c r="HR184" s="37"/>
      <c r="HS184" s="37"/>
      <c r="HT184" s="37"/>
      <c r="HU184" s="37"/>
      <c r="HV184" s="37"/>
      <c r="HW184" s="37"/>
      <c r="HX184" s="37"/>
      <c r="HY184" s="37"/>
      <c r="HZ184" s="37"/>
      <c r="IA184" s="37"/>
      <c r="IB184" s="37"/>
      <c r="IC184" s="37"/>
    </row>
    <row r="185" spans="1:237" ht="14.4" customHeight="1" thickBot="1">
      <c r="A185" s="312"/>
      <c r="B185" s="406"/>
      <c r="C185" s="412" t="s">
        <v>495</v>
      </c>
      <c r="D185" s="394" t="s">
        <v>122</v>
      </c>
      <c r="E185" s="652">
        <f>SUM('Dades organització'!E131)</f>
        <v>0</v>
      </c>
      <c r="H185" s="312"/>
      <c r="I185" s="312"/>
      <c r="J185" s="312"/>
      <c r="K185" s="312"/>
      <c r="L185" s="312"/>
      <c r="M185" s="312"/>
      <c r="N185" s="312"/>
      <c r="O185" s="312"/>
      <c r="P185" s="312"/>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c r="DC185" s="37"/>
      <c r="DD185" s="37"/>
      <c r="DE185" s="37"/>
      <c r="DF185" s="37"/>
      <c r="DG185" s="37"/>
      <c r="DH185" s="37"/>
      <c r="DI185" s="37"/>
      <c r="DJ185" s="37"/>
      <c r="DK185" s="37"/>
      <c r="DL185" s="37"/>
      <c r="DM185" s="37"/>
      <c r="DN185" s="37"/>
      <c r="DO185" s="37"/>
      <c r="DP185" s="37"/>
      <c r="DQ185" s="37"/>
      <c r="DR185" s="37"/>
      <c r="DS185" s="37"/>
      <c r="DT185" s="37"/>
      <c r="DU185" s="37"/>
      <c r="DV185" s="37"/>
      <c r="DW185" s="37"/>
      <c r="DX185" s="37"/>
      <c r="DY185" s="37"/>
      <c r="DZ185" s="37"/>
      <c r="EA185" s="37"/>
      <c r="EB185" s="37"/>
      <c r="EC185" s="37"/>
      <c r="ED185" s="37"/>
      <c r="EE185" s="37"/>
      <c r="EF185" s="37"/>
      <c r="EG185" s="37"/>
      <c r="EH185" s="37"/>
      <c r="EI185" s="37"/>
      <c r="EJ185" s="37"/>
      <c r="EK185" s="37"/>
      <c r="EL185" s="37"/>
      <c r="EM185" s="37"/>
      <c r="EN185" s="37"/>
      <c r="EO185" s="37"/>
      <c r="EP185" s="37"/>
      <c r="EQ185" s="37"/>
      <c r="ER185" s="37"/>
      <c r="ES185" s="37"/>
      <c r="ET185" s="37"/>
      <c r="EU185" s="37"/>
      <c r="EV185" s="37"/>
      <c r="EW185" s="37"/>
      <c r="EX185" s="37"/>
      <c r="EY185" s="37"/>
      <c r="EZ185" s="37"/>
      <c r="FA185" s="37"/>
      <c r="FB185" s="37"/>
      <c r="FC185" s="37"/>
      <c r="FD185" s="37"/>
      <c r="FE185" s="37"/>
      <c r="FF185" s="37"/>
      <c r="FG185" s="37"/>
      <c r="FH185" s="37"/>
      <c r="FI185" s="37"/>
      <c r="FJ185" s="37"/>
      <c r="FK185" s="37"/>
      <c r="FL185" s="37"/>
      <c r="FM185" s="37"/>
      <c r="FN185" s="37"/>
      <c r="FO185" s="37"/>
      <c r="FP185" s="37"/>
      <c r="FQ185" s="37"/>
      <c r="FR185" s="37"/>
      <c r="FS185" s="37"/>
      <c r="FT185" s="37"/>
      <c r="FU185" s="37"/>
      <c r="FV185" s="37"/>
      <c r="FW185" s="37"/>
      <c r="FX185" s="37"/>
      <c r="FY185" s="37"/>
      <c r="FZ185" s="37"/>
      <c r="GA185" s="37"/>
      <c r="GB185" s="37"/>
      <c r="GC185" s="37"/>
      <c r="GD185" s="37"/>
      <c r="GE185" s="37"/>
      <c r="GF185" s="37"/>
      <c r="GG185" s="37"/>
      <c r="GH185" s="37"/>
      <c r="GI185" s="37"/>
      <c r="GJ185" s="37"/>
      <c r="GK185" s="37"/>
      <c r="GL185" s="37"/>
      <c r="GM185" s="37"/>
      <c r="GN185" s="37"/>
      <c r="GO185" s="37"/>
      <c r="GP185" s="37"/>
      <c r="GQ185" s="37"/>
      <c r="GR185" s="37"/>
      <c r="GS185" s="37"/>
      <c r="GT185" s="37"/>
      <c r="GU185" s="37"/>
      <c r="GV185" s="37"/>
      <c r="GW185" s="37"/>
      <c r="GX185" s="37"/>
      <c r="GY185" s="37"/>
      <c r="GZ185" s="37"/>
      <c r="HA185" s="37"/>
      <c r="HB185" s="37"/>
      <c r="HC185" s="37"/>
      <c r="HD185" s="37"/>
      <c r="HE185" s="37"/>
      <c r="HF185" s="37"/>
      <c r="HG185" s="37"/>
      <c r="HH185" s="37"/>
      <c r="HI185" s="37"/>
      <c r="HJ185" s="37"/>
      <c r="HK185" s="37"/>
      <c r="HL185" s="37"/>
      <c r="HM185" s="37"/>
      <c r="HN185" s="37"/>
      <c r="HO185" s="37"/>
      <c r="HP185" s="37"/>
      <c r="HQ185" s="37"/>
      <c r="HR185" s="37"/>
      <c r="HS185" s="37"/>
      <c r="HT185" s="37"/>
      <c r="HU185" s="37"/>
      <c r="HV185" s="37"/>
      <c r="HW185" s="37"/>
      <c r="HX185" s="37"/>
      <c r="HY185" s="37"/>
      <c r="HZ185" s="37"/>
      <c r="IA185" s="37"/>
      <c r="IB185" s="37"/>
      <c r="IC185" s="37"/>
    </row>
    <row r="186" spans="1:237" ht="14.4" customHeight="1" thickBot="1">
      <c r="A186" s="312"/>
      <c r="B186" s="407"/>
      <c r="C186" s="412" t="s">
        <v>496</v>
      </c>
      <c r="D186" s="394" t="s">
        <v>122</v>
      </c>
      <c r="E186" s="652">
        <f>SUM('Dades organització'!E132)</f>
        <v>0</v>
      </c>
      <c r="H186" s="312"/>
      <c r="I186" s="312"/>
      <c r="J186" s="312"/>
      <c r="K186" s="312"/>
      <c r="L186" s="312"/>
      <c r="M186" s="312"/>
      <c r="N186" s="312"/>
      <c r="O186" s="312"/>
      <c r="P186" s="312"/>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c r="DC186" s="37"/>
      <c r="DD186" s="37"/>
      <c r="DE186" s="37"/>
      <c r="DF186" s="37"/>
      <c r="DG186" s="37"/>
      <c r="DH186" s="37"/>
      <c r="DI186" s="37"/>
      <c r="DJ186" s="37"/>
      <c r="DK186" s="37"/>
      <c r="DL186" s="37"/>
      <c r="DM186" s="37"/>
      <c r="DN186" s="37"/>
      <c r="DO186" s="37"/>
      <c r="DP186" s="37"/>
      <c r="DQ186" s="37"/>
      <c r="DR186" s="37"/>
      <c r="DS186" s="37"/>
      <c r="DT186" s="37"/>
      <c r="DU186" s="37"/>
      <c r="DV186" s="37"/>
      <c r="DW186" s="37"/>
      <c r="DX186" s="37"/>
      <c r="DY186" s="37"/>
      <c r="DZ186" s="37"/>
      <c r="EA186" s="37"/>
      <c r="EB186" s="37"/>
      <c r="EC186" s="37"/>
      <c r="ED186" s="37"/>
      <c r="EE186" s="37"/>
      <c r="EF186" s="37"/>
      <c r="EG186" s="37"/>
      <c r="EH186" s="37"/>
      <c r="EI186" s="37"/>
      <c r="EJ186" s="37"/>
      <c r="EK186" s="37"/>
      <c r="EL186" s="37"/>
      <c r="EM186" s="37"/>
      <c r="EN186" s="37"/>
      <c r="EO186" s="37"/>
      <c r="EP186" s="37"/>
      <c r="EQ186" s="37"/>
      <c r="ER186" s="37"/>
      <c r="ES186" s="37"/>
      <c r="ET186" s="37"/>
      <c r="EU186" s="37"/>
      <c r="EV186" s="37"/>
      <c r="EW186" s="37"/>
      <c r="EX186" s="37"/>
      <c r="EY186" s="37"/>
      <c r="EZ186" s="37"/>
      <c r="FA186" s="37"/>
      <c r="FB186" s="37"/>
      <c r="FC186" s="37"/>
      <c r="FD186" s="37"/>
      <c r="FE186" s="37"/>
      <c r="FF186" s="37"/>
      <c r="FG186" s="37"/>
      <c r="FH186" s="37"/>
      <c r="FI186" s="37"/>
      <c r="FJ186" s="37"/>
      <c r="FK186" s="37"/>
      <c r="FL186" s="37"/>
      <c r="FM186" s="37"/>
      <c r="FN186" s="37"/>
      <c r="FO186" s="37"/>
      <c r="FP186" s="37"/>
      <c r="FQ186" s="37"/>
      <c r="FR186" s="37"/>
      <c r="FS186" s="37"/>
      <c r="FT186" s="37"/>
      <c r="FU186" s="37"/>
      <c r="FV186" s="37"/>
      <c r="FW186" s="37"/>
      <c r="FX186" s="37"/>
      <c r="FY186" s="37"/>
      <c r="FZ186" s="37"/>
      <c r="GA186" s="37"/>
      <c r="GB186" s="37"/>
      <c r="GC186" s="37"/>
      <c r="GD186" s="37"/>
      <c r="GE186" s="37"/>
      <c r="GF186" s="37"/>
      <c r="GG186" s="37"/>
      <c r="GH186" s="37"/>
      <c r="GI186" s="37"/>
      <c r="GJ186" s="37"/>
      <c r="GK186" s="37"/>
      <c r="GL186" s="37"/>
      <c r="GM186" s="37"/>
      <c r="GN186" s="37"/>
      <c r="GO186" s="37"/>
      <c r="GP186" s="37"/>
      <c r="GQ186" s="37"/>
      <c r="GR186" s="37"/>
      <c r="GS186" s="37"/>
      <c r="GT186" s="37"/>
      <c r="GU186" s="37"/>
      <c r="GV186" s="37"/>
      <c r="GW186" s="37"/>
      <c r="GX186" s="37"/>
      <c r="GY186" s="37"/>
      <c r="GZ186" s="37"/>
      <c r="HA186" s="37"/>
      <c r="HB186" s="37"/>
      <c r="HC186" s="37"/>
      <c r="HD186" s="37"/>
      <c r="HE186" s="37"/>
      <c r="HF186" s="37"/>
      <c r="HG186" s="37"/>
      <c r="HH186" s="37"/>
      <c r="HI186" s="37"/>
      <c r="HJ186" s="37"/>
      <c r="HK186" s="37"/>
      <c r="HL186" s="37"/>
      <c r="HM186" s="37"/>
      <c r="HN186" s="37"/>
      <c r="HO186" s="37"/>
      <c r="HP186" s="37"/>
      <c r="HQ186" s="37"/>
      <c r="HR186" s="37"/>
      <c r="HS186" s="37"/>
      <c r="HT186" s="37"/>
      <c r="HU186" s="37"/>
      <c r="HV186" s="37"/>
      <c r="HW186" s="37"/>
      <c r="HX186" s="37"/>
      <c r="HY186" s="37"/>
      <c r="HZ186" s="37"/>
      <c r="IA186" s="37"/>
      <c r="IB186" s="37"/>
      <c r="IC186" s="37"/>
    </row>
    <row r="187" spans="1:237" ht="15" customHeight="1" thickBot="1">
      <c r="A187" s="312"/>
      <c r="B187" s="404"/>
      <c r="C187" s="413" t="s">
        <v>497</v>
      </c>
      <c r="D187" s="398" t="s">
        <v>122</v>
      </c>
      <c r="E187" s="649">
        <f>SUM('Dades organització'!E133)</f>
        <v>0</v>
      </c>
      <c r="H187" s="312"/>
      <c r="I187" s="312"/>
      <c r="J187" s="312"/>
      <c r="K187" s="312"/>
      <c r="L187" s="312"/>
      <c r="M187" s="312"/>
      <c r="N187" s="312"/>
      <c r="O187" s="312"/>
      <c r="P187" s="312"/>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c r="DC187" s="37"/>
      <c r="DD187" s="37"/>
      <c r="DE187" s="37"/>
      <c r="DF187" s="37"/>
      <c r="DG187" s="37"/>
      <c r="DH187" s="37"/>
      <c r="DI187" s="37"/>
      <c r="DJ187" s="37"/>
      <c r="DK187" s="37"/>
      <c r="DL187" s="37"/>
      <c r="DM187" s="37"/>
      <c r="DN187" s="37"/>
      <c r="DO187" s="37"/>
      <c r="DP187" s="37"/>
      <c r="DQ187" s="37"/>
      <c r="DR187" s="37"/>
      <c r="DS187" s="37"/>
      <c r="DT187" s="37"/>
      <c r="DU187" s="37"/>
      <c r="DV187" s="37"/>
      <c r="DW187" s="37"/>
      <c r="DX187" s="37"/>
      <c r="DY187" s="37"/>
      <c r="DZ187" s="37"/>
      <c r="EA187" s="37"/>
      <c r="EB187" s="37"/>
      <c r="EC187" s="37"/>
      <c r="ED187" s="37"/>
      <c r="EE187" s="37"/>
      <c r="EF187" s="37"/>
      <c r="EG187" s="37"/>
      <c r="EH187" s="37"/>
      <c r="EI187" s="37"/>
      <c r="EJ187" s="37"/>
      <c r="EK187" s="37"/>
      <c r="EL187" s="37"/>
      <c r="EM187" s="37"/>
      <c r="EN187" s="37"/>
      <c r="EO187" s="37"/>
      <c r="EP187" s="37"/>
      <c r="EQ187" s="37"/>
      <c r="ER187" s="37"/>
      <c r="ES187" s="37"/>
      <c r="ET187" s="37"/>
      <c r="EU187" s="37"/>
      <c r="EV187" s="37"/>
      <c r="EW187" s="37"/>
      <c r="EX187" s="37"/>
      <c r="EY187" s="37"/>
      <c r="EZ187" s="37"/>
      <c r="FA187" s="37"/>
      <c r="FB187" s="37"/>
      <c r="FC187" s="37"/>
      <c r="FD187" s="37"/>
      <c r="FE187" s="37"/>
      <c r="FF187" s="37"/>
      <c r="FG187" s="37"/>
      <c r="FH187" s="37"/>
      <c r="FI187" s="37"/>
      <c r="FJ187" s="37"/>
      <c r="FK187" s="37"/>
      <c r="FL187" s="37"/>
      <c r="FM187" s="37"/>
      <c r="FN187" s="37"/>
      <c r="FO187" s="37"/>
      <c r="FP187" s="37"/>
      <c r="FQ187" s="37"/>
      <c r="FR187" s="37"/>
      <c r="FS187" s="37"/>
      <c r="FT187" s="37"/>
      <c r="FU187" s="37"/>
      <c r="FV187" s="37"/>
      <c r="FW187" s="37"/>
      <c r="FX187" s="37"/>
      <c r="FY187" s="37"/>
      <c r="FZ187" s="37"/>
      <c r="GA187" s="37"/>
      <c r="GB187" s="37"/>
      <c r="GC187" s="37"/>
      <c r="GD187" s="37"/>
      <c r="GE187" s="37"/>
      <c r="GF187" s="37"/>
      <c r="GG187" s="37"/>
      <c r="GH187" s="37"/>
      <c r="GI187" s="37"/>
      <c r="GJ187" s="37"/>
      <c r="GK187" s="37"/>
      <c r="GL187" s="37"/>
      <c r="GM187" s="37"/>
      <c r="GN187" s="37"/>
      <c r="GO187" s="37"/>
      <c r="GP187" s="37"/>
      <c r="GQ187" s="37"/>
      <c r="GR187" s="37"/>
      <c r="GS187" s="37"/>
      <c r="GT187" s="37"/>
      <c r="GU187" s="37"/>
      <c r="GV187" s="37"/>
      <c r="GW187" s="37"/>
      <c r="GX187" s="37"/>
      <c r="GY187" s="37"/>
      <c r="GZ187" s="37"/>
      <c r="HA187" s="37"/>
      <c r="HB187" s="37"/>
      <c r="HC187" s="37"/>
      <c r="HD187" s="37"/>
      <c r="HE187" s="37"/>
      <c r="HF187" s="37"/>
      <c r="HG187" s="37"/>
      <c r="HH187" s="37"/>
      <c r="HI187" s="37"/>
      <c r="HJ187" s="37"/>
      <c r="HK187" s="37"/>
      <c r="HL187" s="37"/>
      <c r="HM187" s="37"/>
      <c r="HN187" s="37"/>
      <c r="HO187" s="37"/>
      <c r="HP187" s="37"/>
      <c r="HQ187" s="37"/>
      <c r="HR187" s="37"/>
      <c r="HS187" s="37"/>
      <c r="HT187" s="37"/>
      <c r="HU187" s="37"/>
      <c r="HV187" s="37"/>
      <c r="HW187" s="37"/>
      <c r="HX187" s="37"/>
      <c r="HY187" s="37"/>
      <c r="HZ187" s="37"/>
      <c r="IA187" s="37"/>
      <c r="IB187" s="37"/>
      <c r="IC187" s="37"/>
    </row>
    <row r="188" spans="1:237" ht="15" customHeight="1">
      <c r="A188" s="312"/>
      <c r="B188" s="312"/>
      <c r="C188" s="312"/>
      <c r="D188" s="312"/>
      <c r="E188" s="312"/>
      <c r="H188" s="312"/>
      <c r="I188" s="312"/>
      <c r="J188" s="312"/>
      <c r="K188" s="312"/>
      <c r="L188" s="312"/>
      <c r="M188" s="312"/>
      <c r="N188" s="312"/>
      <c r="O188" s="312"/>
      <c r="P188" s="312"/>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c r="DC188" s="37"/>
      <c r="DD188" s="37"/>
      <c r="DE188" s="37"/>
      <c r="DF188" s="37"/>
      <c r="DG188" s="37"/>
      <c r="DH188" s="37"/>
      <c r="DI188" s="37"/>
      <c r="DJ188" s="37"/>
      <c r="DK188" s="37"/>
      <c r="DL188" s="37"/>
      <c r="DM188" s="37"/>
      <c r="DN188" s="37"/>
      <c r="DO188" s="37"/>
      <c r="DP188" s="37"/>
      <c r="DQ188" s="37"/>
      <c r="DR188" s="37"/>
      <c r="DS188" s="37"/>
      <c r="DT188" s="37"/>
      <c r="DU188" s="37"/>
      <c r="DV188" s="37"/>
      <c r="DW188" s="37"/>
      <c r="DX188" s="37"/>
      <c r="DY188" s="37"/>
      <c r="DZ188" s="37"/>
      <c r="EA188" s="37"/>
      <c r="EB188" s="37"/>
      <c r="EC188" s="37"/>
      <c r="ED188" s="37"/>
      <c r="EE188" s="37"/>
      <c r="EF188" s="37"/>
      <c r="EG188" s="37"/>
      <c r="EH188" s="37"/>
      <c r="EI188" s="37"/>
      <c r="EJ188" s="37"/>
      <c r="EK188" s="37"/>
      <c r="EL188" s="37"/>
      <c r="EM188" s="37"/>
      <c r="EN188" s="37"/>
      <c r="EO188" s="37"/>
      <c r="EP188" s="37"/>
      <c r="EQ188" s="37"/>
      <c r="ER188" s="37"/>
      <c r="ES188" s="37"/>
      <c r="ET188" s="37"/>
      <c r="EU188" s="37"/>
      <c r="EV188" s="37"/>
      <c r="EW188" s="37"/>
      <c r="EX188" s="37"/>
      <c r="EY188" s="37"/>
      <c r="EZ188" s="37"/>
      <c r="FA188" s="37"/>
      <c r="FB188" s="37"/>
      <c r="FC188" s="37"/>
      <c r="FD188" s="37"/>
      <c r="FE188" s="37"/>
      <c r="FF188" s="37"/>
      <c r="FG188" s="37"/>
      <c r="FH188" s="37"/>
      <c r="FI188" s="37"/>
      <c r="FJ188" s="37"/>
      <c r="FK188" s="37"/>
      <c r="FL188" s="37"/>
      <c r="FM188" s="37"/>
      <c r="FN188" s="37"/>
      <c r="FO188" s="37"/>
      <c r="FP188" s="37"/>
      <c r="FQ188" s="37"/>
      <c r="FR188" s="37"/>
      <c r="FS188" s="37"/>
      <c r="FT188" s="37"/>
      <c r="FU188" s="37"/>
      <c r="FV188" s="37"/>
      <c r="FW188" s="37"/>
      <c r="FX188" s="37"/>
      <c r="FY188" s="37"/>
      <c r="FZ188" s="37"/>
      <c r="GA188" s="37"/>
      <c r="GB188" s="37"/>
      <c r="GC188" s="37"/>
      <c r="GD188" s="37"/>
      <c r="GE188" s="37"/>
      <c r="GF188" s="37"/>
      <c r="GG188" s="37"/>
      <c r="GH188" s="37"/>
      <c r="GI188" s="37"/>
      <c r="GJ188" s="37"/>
      <c r="GK188" s="37"/>
      <c r="GL188" s="37"/>
      <c r="GM188" s="37"/>
      <c r="GN188" s="37"/>
      <c r="GO188" s="37"/>
      <c r="GP188" s="37"/>
      <c r="GQ188" s="37"/>
      <c r="GR188" s="37"/>
      <c r="GS188" s="37"/>
      <c r="GT188" s="37"/>
      <c r="GU188" s="37"/>
      <c r="GV188" s="37"/>
      <c r="GW188" s="37"/>
      <c r="GX188" s="37"/>
      <c r="GY188" s="37"/>
      <c r="GZ188" s="37"/>
      <c r="HA188" s="37"/>
      <c r="HB188" s="37"/>
      <c r="HC188" s="37"/>
      <c r="HD188" s="37"/>
      <c r="HE188" s="37"/>
      <c r="HF188" s="37"/>
      <c r="HG188" s="37"/>
      <c r="HH188" s="37"/>
      <c r="HI188" s="37"/>
      <c r="HJ188" s="37"/>
      <c r="HK188" s="37"/>
      <c r="HL188" s="37"/>
      <c r="HM188" s="37"/>
      <c r="HN188" s="37"/>
      <c r="HO188" s="37"/>
      <c r="HP188" s="37"/>
      <c r="HQ188" s="37"/>
      <c r="HR188" s="37"/>
      <c r="HS188" s="37"/>
      <c r="HT188" s="37"/>
      <c r="HU188" s="37"/>
      <c r="HV188" s="37"/>
      <c r="HW188" s="37"/>
      <c r="HX188" s="37"/>
      <c r="HY188" s="37"/>
      <c r="HZ188" s="37"/>
      <c r="IA188" s="37"/>
      <c r="IB188" s="37"/>
      <c r="IC188" s="37"/>
    </row>
    <row r="189" spans="1:237" ht="42" customHeight="1">
      <c r="A189" s="547">
        <v>3</v>
      </c>
      <c r="B189" s="741" t="s">
        <v>192</v>
      </c>
      <c r="C189" s="741"/>
      <c r="D189" s="741"/>
      <c r="E189" s="741"/>
      <c r="H189" s="312"/>
      <c r="I189" s="312"/>
      <c r="J189" s="312"/>
      <c r="K189" s="312"/>
      <c r="L189" s="312"/>
      <c r="M189" s="312"/>
      <c r="N189" s="312"/>
      <c r="O189" s="312"/>
      <c r="P189" s="312"/>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c r="DC189" s="37"/>
      <c r="DD189" s="37"/>
      <c r="DE189" s="37"/>
      <c r="DF189" s="37"/>
      <c r="DG189" s="37"/>
      <c r="DH189" s="37"/>
      <c r="DI189" s="37"/>
      <c r="DJ189" s="37"/>
      <c r="DK189" s="37"/>
      <c r="DL189" s="37"/>
      <c r="DM189" s="37"/>
      <c r="DN189" s="37"/>
      <c r="DO189" s="37"/>
      <c r="DP189" s="37"/>
      <c r="DQ189" s="37"/>
      <c r="DR189" s="37"/>
      <c r="DS189" s="37"/>
      <c r="DT189" s="37"/>
      <c r="DU189" s="37"/>
      <c r="DV189" s="37"/>
      <c r="DW189" s="37"/>
      <c r="DX189" s="37"/>
      <c r="DY189" s="37"/>
      <c r="DZ189" s="37"/>
      <c r="EA189" s="37"/>
      <c r="EB189" s="37"/>
      <c r="EC189" s="37"/>
      <c r="ED189" s="37"/>
      <c r="EE189" s="37"/>
      <c r="EF189" s="37"/>
      <c r="EG189" s="37"/>
      <c r="EH189" s="37"/>
      <c r="EI189" s="37"/>
      <c r="EJ189" s="37"/>
      <c r="EK189" s="37"/>
      <c r="EL189" s="37"/>
      <c r="EM189" s="37"/>
      <c r="EN189" s="37"/>
      <c r="EO189" s="37"/>
      <c r="EP189" s="37"/>
      <c r="EQ189" s="37"/>
      <c r="ER189" s="37"/>
      <c r="ES189" s="37"/>
      <c r="ET189" s="37"/>
      <c r="EU189" s="37"/>
      <c r="EV189" s="37"/>
      <c r="EW189" s="37"/>
      <c r="EX189" s="37"/>
      <c r="EY189" s="37"/>
      <c r="EZ189" s="37"/>
      <c r="FA189" s="37"/>
      <c r="FB189" s="37"/>
      <c r="FC189" s="37"/>
      <c r="FD189" s="37"/>
      <c r="FE189" s="37"/>
      <c r="FF189" s="37"/>
      <c r="FG189" s="37"/>
      <c r="FH189" s="37"/>
      <c r="FI189" s="37"/>
      <c r="FJ189" s="37"/>
      <c r="FK189" s="37"/>
      <c r="FL189" s="37"/>
      <c r="FM189" s="37"/>
      <c r="FN189" s="37"/>
      <c r="FO189" s="37"/>
      <c r="FP189" s="37"/>
      <c r="FQ189" s="37"/>
      <c r="FR189" s="37"/>
      <c r="FS189" s="37"/>
      <c r="FT189" s="37"/>
      <c r="FU189" s="37"/>
      <c r="FV189" s="37"/>
      <c r="FW189" s="37"/>
      <c r="FX189" s="37"/>
      <c r="FY189" s="37"/>
      <c r="FZ189" s="37"/>
      <c r="GA189" s="37"/>
      <c r="GB189" s="37"/>
      <c r="GC189" s="37"/>
      <c r="GD189" s="37"/>
      <c r="GE189" s="37"/>
      <c r="GF189" s="37"/>
      <c r="GG189" s="37"/>
      <c r="GH189" s="37"/>
      <c r="GI189" s="37"/>
      <c r="GJ189" s="37"/>
      <c r="GK189" s="37"/>
      <c r="GL189" s="37"/>
      <c r="GM189" s="37"/>
      <c r="GN189" s="37"/>
      <c r="GO189" s="37"/>
      <c r="GP189" s="37"/>
      <c r="GQ189" s="37"/>
      <c r="GR189" s="37"/>
      <c r="GS189" s="37"/>
      <c r="GT189" s="37"/>
      <c r="GU189" s="37"/>
      <c r="GV189" s="37"/>
      <c r="GW189" s="37"/>
      <c r="GX189" s="37"/>
      <c r="GY189" s="37"/>
      <c r="GZ189" s="37"/>
      <c r="HA189" s="37"/>
      <c r="HB189" s="37"/>
      <c r="HC189" s="37"/>
      <c r="HD189" s="37"/>
      <c r="HE189" s="37"/>
      <c r="HF189" s="37"/>
      <c r="HG189" s="37"/>
      <c r="HH189" s="37"/>
      <c r="HI189" s="37"/>
      <c r="HJ189" s="37"/>
      <c r="HK189" s="37"/>
      <c r="HL189" s="37"/>
      <c r="HM189" s="37"/>
      <c r="HN189" s="37"/>
      <c r="HO189" s="37"/>
      <c r="HP189" s="37"/>
      <c r="HQ189" s="37"/>
      <c r="HR189" s="37"/>
      <c r="HS189" s="37"/>
      <c r="HT189" s="37"/>
      <c r="HU189" s="37"/>
      <c r="HV189" s="37"/>
      <c r="HW189" s="37"/>
      <c r="HX189" s="37"/>
      <c r="HY189" s="37"/>
      <c r="HZ189" s="37"/>
      <c r="IA189" s="37"/>
      <c r="IB189" s="37"/>
      <c r="IC189" s="37"/>
    </row>
    <row r="190" spans="1:237" ht="21">
      <c r="A190" s="494" t="s">
        <v>193</v>
      </c>
      <c r="B190" s="495" t="s">
        <v>194</v>
      </c>
      <c r="C190" s="548"/>
      <c r="D190" s="548"/>
      <c r="E190" s="548"/>
      <c r="H190" s="312"/>
      <c r="I190" s="312"/>
      <c r="J190" s="312"/>
      <c r="K190" s="312"/>
      <c r="L190" s="312"/>
      <c r="M190" s="312"/>
      <c r="N190" s="312"/>
      <c r="O190" s="312"/>
      <c r="P190" s="312"/>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c r="DC190" s="37"/>
      <c r="DD190" s="37"/>
      <c r="DE190" s="37"/>
      <c r="DF190" s="37"/>
      <c r="DG190" s="37"/>
      <c r="DH190" s="37"/>
      <c r="DI190" s="37"/>
      <c r="DJ190" s="37"/>
      <c r="DK190" s="37"/>
      <c r="DL190" s="37"/>
      <c r="DM190" s="37"/>
      <c r="DN190" s="37"/>
      <c r="DO190" s="37"/>
      <c r="DP190" s="37"/>
      <c r="DQ190" s="37"/>
      <c r="DR190" s="37"/>
      <c r="DS190" s="37"/>
      <c r="DT190" s="37"/>
      <c r="DU190" s="37"/>
      <c r="DV190" s="37"/>
      <c r="DW190" s="37"/>
      <c r="DX190" s="37"/>
      <c r="DY190" s="37"/>
      <c r="DZ190" s="37"/>
      <c r="EA190" s="37"/>
      <c r="EB190" s="37"/>
      <c r="EC190" s="37"/>
      <c r="ED190" s="37"/>
      <c r="EE190" s="37"/>
      <c r="EF190" s="37"/>
      <c r="EG190" s="37"/>
      <c r="EH190" s="37"/>
      <c r="EI190" s="37"/>
      <c r="EJ190" s="37"/>
      <c r="EK190" s="37"/>
      <c r="EL190" s="37"/>
      <c r="EM190" s="37"/>
      <c r="EN190" s="37"/>
      <c r="EO190" s="37"/>
      <c r="EP190" s="37"/>
      <c r="EQ190" s="37"/>
      <c r="ER190" s="37"/>
      <c r="ES190" s="37"/>
      <c r="ET190" s="37"/>
      <c r="EU190" s="37"/>
      <c r="EV190" s="37"/>
      <c r="EW190" s="37"/>
      <c r="EX190" s="37"/>
      <c r="EY190" s="37"/>
      <c r="EZ190" s="37"/>
      <c r="FA190" s="37"/>
      <c r="FB190" s="37"/>
      <c r="FC190" s="37"/>
      <c r="FD190" s="37"/>
      <c r="FE190" s="37"/>
      <c r="FF190" s="37"/>
      <c r="FG190" s="37"/>
      <c r="FH190" s="37"/>
      <c r="FI190" s="37"/>
      <c r="FJ190" s="37"/>
      <c r="FK190" s="37"/>
      <c r="FL190" s="37"/>
      <c r="FM190" s="37"/>
      <c r="FN190" s="37"/>
      <c r="FO190" s="37"/>
      <c r="FP190" s="37"/>
      <c r="FQ190" s="37"/>
      <c r="FR190" s="37"/>
      <c r="FS190" s="37"/>
      <c r="FT190" s="37"/>
      <c r="FU190" s="37"/>
      <c r="FV190" s="37"/>
      <c r="FW190" s="37"/>
      <c r="FX190" s="37"/>
      <c r="FY190" s="37"/>
      <c r="FZ190" s="37"/>
      <c r="GA190" s="37"/>
      <c r="GB190" s="37"/>
      <c r="GC190" s="37"/>
      <c r="GD190" s="37"/>
      <c r="GE190" s="37"/>
      <c r="GF190" s="37"/>
      <c r="GG190" s="37"/>
      <c r="GH190" s="37"/>
      <c r="GI190" s="37"/>
      <c r="GJ190" s="37"/>
      <c r="GK190" s="37"/>
      <c r="GL190" s="37"/>
      <c r="GM190" s="37"/>
      <c r="GN190" s="37"/>
      <c r="GO190" s="37"/>
      <c r="GP190" s="37"/>
      <c r="GQ190" s="37"/>
      <c r="GR190" s="37"/>
      <c r="GS190" s="37"/>
      <c r="GT190" s="37"/>
      <c r="GU190" s="37"/>
      <c r="GV190" s="37"/>
      <c r="GW190" s="37"/>
      <c r="GX190" s="37"/>
      <c r="GY190" s="37"/>
      <c r="GZ190" s="37"/>
      <c r="HA190" s="37"/>
      <c r="HB190" s="37"/>
      <c r="HC190" s="37"/>
      <c r="HD190" s="37"/>
      <c r="HE190" s="37"/>
      <c r="HF190" s="37"/>
      <c r="HG190" s="37"/>
      <c r="HH190" s="37"/>
      <c r="HI190" s="37"/>
      <c r="HJ190" s="37"/>
      <c r="HK190" s="37"/>
      <c r="HL190" s="37"/>
      <c r="HM190" s="37"/>
      <c r="HN190" s="37"/>
      <c r="HO190" s="37"/>
      <c r="HP190" s="37"/>
      <c r="HQ190" s="37"/>
      <c r="HR190" s="37"/>
      <c r="HS190" s="37"/>
      <c r="HT190" s="37"/>
      <c r="HU190" s="37"/>
      <c r="HV190" s="37"/>
      <c r="HW190" s="37"/>
      <c r="HX190" s="37"/>
      <c r="HY190" s="37"/>
      <c r="HZ190" s="37"/>
      <c r="IA190" s="37"/>
      <c r="IB190" s="37"/>
      <c r="IC190" s="37"/>
    </row>
    <row r="191" spans="1:237" ht="21" hidden="1">
      <c r="A191" s="499"/>
      <c r="B191" s="500"/>
      <c r="C191" s="499"/>
      <c r="D191" s="499"/>
      <c r="E191" s="499"/>
      <c r="H191" s="312"/>
      <c r="I191" s="312"/>
      <c r="J191" s="312"/>
      <c r="K191" s="312"/>
      <c r="L191" s="312"/>
      <c r="M191" s="312"/>
      <c r="N191" s="312"/>
      <c r="O191" s="312"/>
      <c r="P191" s="312"/>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c r="DC191" s="37"/>
      <c r="DD191" s="37"/>
      <c r="DE191" s="37"/>
      <c r="DF191" s="37"/>
      <c r="DG191" s="37"/>
      <c r="DH191" s="37"/>
      <c r="DI191" s="37"/>
      <c r="DJ191" s="37"/>
      <c r="DK191" s="37"/>
      <c r="DL191" s="37"/>
      <c r="DM191" s="37"/>
      <c r="DN191" s="37"/>
      <c r="DO191" s="37"/>
      <c r="DP191" s="37"/>
      <c r="DQ191" s="37"/>
      <c r="DR191" s="37"/>
      <c r="DS191" s="37"/>
      <c r="DT191" s="37"/>
      <c r="DU191" s="37"/>
      <c r="DV191" s="37"/>
      <c r="DW191" s="37"/>
      <c r="DX191" s="37"/>
      <c r="DY191" s="37"/>
      <c r="DZ191" s="37"/>
      <c r="EA191" s="37"/>
      <c r="EB191" s="37"/>
      <c r="EC191" s="37"/>
      <c r="ED191" s="37"/>
      <c r="EE191" s="37"/>
      <c r="EF191" s="37"/>
      <c r="EG191" s="37"/>
      <c r="EH191" s="37"/>
      <c r="EI191" s="37"/>
      <c r="EJ191" s="37"/>
      <c r="EK191" s="37"/>
      <c r="EL191" s="37"/>
      <c r="EM191" s="37"/>
      <c r="EN191" s="37"/>
      <c r="EO191" s="37"/>
      <c r="EP191" s="37"/>
      <c r="EQ191" s="37"/>
      <c r="ER191" s="37"/>
      <c r="ES191" s="37"/>
      <c r="ET191" s="37"/>
      <c r="EU191" s="37"/>
      <c r="EV191" s="37"/>
      <c r="EW191" s="37"/>
      <c r="EX191" s="37"/>
      <c r="EY191" s="37"/>
      <c r="EZ191" s="37"/>
      <c r="FA191" s="37"/>
      <c r="FB191" s="37"/>
      <c r="FC191" s="37"/>
      <c r="FD191" s="37"/>
      <c r="FE191" s="37"/>
      <c r="FF191" s="37"/>
      <c r="FG191" s="37"/>
      <c r="FH191" s="37"/>
      <c r="FI191" s="37"/>
      <c r="FJ191" s="37"/>
      <c r="FK191" s="37"/>
      <c r="FL191" s="37"/>
      <c r="FM191" s="37"/>
      <c r="FN191" s="37"/>
      <c r="FO191" s="37"/>
      <c r="FP191" s="37"/>
      <c r="FQ191" s="37"/>
      <c r="FR191" s="37"/>
      <c r="FS191" s="37"/>
      <c r="FT191" s="37"/>
      <c r="FU191" s="37"/>
      <c r="FV191" s="37"/>
      <c r="FW191" s="37"/>
      <c r="FX191" s="37"/>
      <c r="FY191" s="37"/>
      <c r="FZ191" s="37"/>
      <c r="GA191" s="37"/>
      <c r="GB191" s="37"/>
      <c r="GC191" s="37"/>
      <c r="GD191" s="37"/>
      <c r="GE191" s="37"/>
      <c r="GF191" s="37"/>
      <c r="GG191" s="37"/>
      <c r="GH191" s="37"/>
      <c r="GI191" s="37"/>
      <c r="GJ191" s="37"/>
      <c r="GK191" s="37"/>
      <c r="GL191" s="37"/>
      <c r="GM191" s="37"/>
      <c r="GN191" s="37"/>
      <c r="GO191" s="37"/>
      <c r="GP191" s="37"/>
      <c r="GQ191" s="37"/>
      <c r="GR191" s="37"/>
      <c r="GS191" s="37"/>
      <c r="GT191" s="37"/>
      <c r="GU191" s="37"/>
      <c r="GV191" s="37"/>
      <c r="GW191" s="37"/>
      <c r="GX191" s="37"/>
      <c r="GY191" s="37"/>
      <c r="GZ191" s="37"/>
      <c r="HA191" s="37"/>
      <c r="HB191" s="37"/>
      <c r="HC191" s="37"/>
      <c r="HD191" s="37"/>
      <c r="HE191" s="37"/>
      <c r="HF191" s="37"/>
      <c r="HG191" s="37"/>
      <c r="HH191" s="37"/>
      <c r="HI191" s="37"/>
      <c r="HJ191" s="37"/>
      <c r="HK191" s="37"/>
      <c r="HL191" s="37"/>
      <c r="HM191" s="37"/>
      <c r="HN191" s="37"/>
      <c r="HO191" s="37"/>
      <c r="HP191" s="37"/>
      <c r="HQ191" s="37"/>
      <c r="HR191" s="37"/>
      <c r="HS191" s="37"/>
      <c r="HT191" s="37"/>
      <c r="HU191" s="37"/>
      <c r="HV191" s="37"/>
      <c r="HW191" s="37"/>
      <c r="HX191" s="37"/>
      <c r="HY191" s="37"/>
      <c r="HZ191" s="37"/>
      <c r="IA191" s="37"/>
      <c r="IB191" s="37"/>
      <c r="IC191" s="37"/>
    </row>
    <row r="192" spans="1:237" ht="14.4" customHeight="1" thickBot="1">
      <c r="A192" s="501" t="s">
        <v>6</v>
      </c>
      <c r="B192" s="716" t="s">
        <v>525</v>
      </c>
      <c r="C192" s="717"/>
      <c r="D192" s="717"/>
      <c r="E192" s="718"/>
      <c r="H192" s="312"/>
      <c r="I192" s="312"/>
      <c r="J192" s="312"/>
      <c r="K192" s="312"/>
      <c r="L192" s="312"/>
      <c r="M192" s="312"/>
      <c r="N192" s="312"/>
      <c r="O192" s="312"/>
      <c r="P192" s="312"/>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c r="DC192" s="37"/>
      <c r="DD192" s="37"/>
      <c r="DE192" s="37"/>
      <c r="DF192" s="37"/>
      <c r="DG192" s="37"/>
      <c r="DH192" s="37"/>
      <c r="DI192" s="37"/>
      <c r="DJ192" s="37"/>
      <c r="DK192" s="37"/>
      <c r="DL192" s="37"/>
      <c r="DM192" s="37"/>
      <c r="DN192" s="37"/>
      <c r="DO192" s="37"/>
      <c r="DP192" s="37"/>
      <c r="DQ192" s="37"/>
      <c r="DR192" s="37"/>
      <c r="DS192" s="37"/>
      <c r="DT192" s="37"/>
      <c r="DU192" s="37"/>
      <c r="DV192" s="37"/>
      <c r="DW192" s="37"/>
      <c r="DX192" s="37"/>
      <c r="DY192" s="37"/>
      <c r="DZ192" s="37"/>
      <c r="EA192" s="37"/>
      <c r="EB192" s="37"/>
      <c r="EC192" s="37"/>
      <c r="ED192" s="37"/>
      <c r="EE192" s="37"/>
      <c r="EF192" s="37"/>
      <c r="EG192" s="37"/>
      <c r="EH192" s="37"/>
      <c r="EI192" s="37"/>
      <c r="EJ192" s="37"/>
      <c r="EK192" s="37"/>
      <c r="EL192" s="37"/>
      <c r="EM192" s="37"/>
      <c r="EN192" s="37"/>
      <c r="EO192" s="37"/>
      <c r="EP192" s="37"/>
      <c r="EQ192" s="37"/>
      <c r="ER192" s="37"/>
      <c r="ES192" s="37"/>
      <c r="ET192" s="37"/>
      <c r="EU192" s="37"/>
      <c r="EV192" s="37"/>
      <c r="EW192" s="37"/>
      <c r="EX192" s="37"/>
      <c r="EY192" s="37"/>
      <c r="EZ192" s="37"/>
      <c r="FA192" s="37"/>
      <c r="FB192" s="37"/>
      <c r="FC192" s="37"/>
      <c r="FD192" s="37"/>
      <c r="FE192" s="37"/>
      <c r="FF192" s="37"/>
      <c r="FG192" s="37"/>
      <c r="FH192" s="37"/>
      <c r="FI192" s="37"/>
      <c r="FJ192" s="37"/>
      <c r="FK192" s="37"/>
      <c r="FL192" s="37"/>
      <c r="FM192" s="37"/>
      <c r="FN192" s="37"/>
      <c r="FO192" s="37"/>
      <c r="FP192" s="37"/>
      <c r="FQ192" s="37"/>
      <c r="FR192" s="37"/>
      <c r="FS192" s="37"/>
      <c r="FT192" s="37"/>
      <c r="FU192" s="37"/>
      <c r="FV192" s="37"/>
      <c r="FW192" s="37"/>
      <c r="FX192" s="37"/>
      <c r="FY192" s="37"/>
      <c r="FZ192" s="37"/>
      <c r="GA192" s="37"/>
      <c r="GB192" s="37"/>
      <c r="GC192" s="37"/>
      <c r="GD192" s="37"/>
      <c r="GE192" s="37"/>
      <c r="GF192" s="37"/>
      <c r="GG192" s="37"/>
      <c r="GH192" s="37"/>
      <c r="GI192" s="37"/>
      <c r="GJ192" s="37"/>
      <c r="GK192" s="37"/>
      <c r="GL192" s="37"/>
      <c r="GM192" s="37"/>
      <c r="GN192" s="37"/>
      <c r="GO192" s="37"/>
      <c r="GP192" s="37"/>
      <c r="GQ192" s="37"/>
      <c r="GR192" s="37"/>
      <c r="GS192" s="37"/>
      <c r="GT192" s="37"/>
      <c r="GU192" s="37"/>
      <c r="GV192" s="37"/>
      <c r="GW192" s="37"/>
      <c r="GX192" s="37"/>
      <c r="GY192" s="37"/>
      <c r="GZ192" s="37"/>
      <c r="HA192" s="37"/>
      <c r="HB192" s="37"/>
      <c r="HC192" s="37"/>
      <c r="HD192" s="37"/>
      <c r="HE192" s="37"/>
      <c r="HF192" s="37"/>
      <c r="HG192" s="37"/>
      <c r="HH192" s="37"/>
      <c r="HI192" s="37"/>
      <c r="HJ192" s="37"/>
      <c r="HK192" s="37"/>
      <c r="HL192" s="37"/>
      <c r="HM192" s="37"/>
      <c r="HN192" s="37"/>
      <c r="HO192" s="37"/>
      <c r="HP192" s="37"/>
      <c r="HQ192" s="37"/>
      <c r="HR192" s="37"/>
      <c r="HS192" s="37"/>
      <c r="HT192" s="37"/>
      <c r="HU192" s="37"/>
      <c r="HV192" s="37"/>
      <c r="HW192" s="37"/>
      <c r="HX192" s="37"/>
      <c r="HY192" s="37"/>
      <c r="HZ192" s="37"/>
      <c r="IA192" s="37"/>
      <c r="IB192" s="37"/>
      <c r="IC192" s="37"/>
    </row>
    <row r="193" spans="1:237" ht="18.600000000000001" thickBot="1">
      <c r="A193" s="312" t="s">
        <v>195</v>
      </c>
      <c r="B193" s="366" t="s">
        <v>196</v>
      </c>
      <c r="C193" s="367" t="s">
        <v>498</v>
      </c>
      <c r="D193" s="367" t="s">
        <v>31</v>
      </c>
      <c r="E193" s="368" t="s">
        <v>77</v>
      </c>
      <c r="H193" s="312"/>
      <c r="I193" s="312"/>
      <c r="J193" s="312"/>
      <c r="K193" s="312"/>
      <c r="L193" s="312"/>
      <c r="M193" s="312"/>
      <c r="N193" s="312"/>
      <c r="O193" s="312"/>
      <c r="P193" s="312"/>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c r="DC193" s="37"/>
      <c r="DD193" s="37"/>
      <c r="DE193" s="37"/>
      <c r="DF193" s="37"/>
      <c r="DG193" s="37"/>
      <c r="DH193" s="37"/>
      <c r="DI193" s="37"/>
      <c r="DJ193" s="37"/>
      <c r="DK193" s="37"/>
      <c r="DL193" s="37"/>
      <c r="DM193" s="37"/>
      <c r="DN193" s="37"/>
      <c r="DO193" s="37"/>
      <c r="DP193" s="37"/>
      <c r="DQ193" s="37"/>
      <c r="DR193" s="37"/>
      <c r="DS193" s="37"/>
      <c r="DT193" s="37"/>
      <c r="DU193" s="37"/>
      <c r="DV193" s="37"/>
      <c r="DW193" s="37"/>
      <c r="DX193" s="37"/>
      <c r="DY193" s="37"/>
      <c r="DZ193" s="37"/>
      <c r="EA193" s="37"/>
      <c r="EB193" s="37"/>
      <c r="EC193" s="37"/>
      <c r="ED193" s="37"/>
      <c r="EE193" s="37"/>
      <c r="EF193" s="37"/>
      <c r="EG193" s="37"/>
      <c r="EH193" s="37"/>
      <c r="EI193" s="37"/>
      <c r="EJ193" s="37"/>
      <c r="EK193" s="37"/>
      <c r="EL193" s="37"/>
      <c r="EM193" s="37"/>
      <c r="EN193" s="37"/>
      <c r="EO193" s="37"/>
      <c r="EP193" s="37"/>
      <c r="EQ193" s="37"/>
      <c r="ER193" s="37"/>
      <c r="ES193" s="37"/>
      <c r="ET193" s="37"/>
      <c r="EU193" s="37"/>
      <c r="EV193" s="37"/>
      <c r="EW193" s="37"/>
      <c r="EX193" s="37"/>
      <c r="EY193" s="37"/>
      <c r="EZ193" s="37"/>
      <c r="FA193" s="37"/>
      <c r="FB193" s="37"/>
      <c r="FC193" s="37"/>
      <c r="FD193" s="37"/>
      <c r="FE193" s="37"/>
      <c r="FF193" s="37"/>
      <c r="FG193" s="37"/>
      <c r="FH193" s="37"/>
      <c r="FI193" s="37"/>
      <c r="FJ193" s="37"/>
      <c r="FK193" s="37"/>
      <c r="FL193" s="37"/>
      <c r="FM193" s="37"/>
      <c r="FN193" s="37"/>
      <c r="FO193" s="37"/>
      <c r="FP193" s="37"/>
      <c r="FQ193" s="37"/>
      <c r="FR193" s="37"/>
      <c r="FS193" s="37"/>
      <c r="FT193" s="37"/>
      <c r="FU193" s="37"/>
      <c r="FV193" s="37"/>
      <c r="FW193" s="37"/>
      <c r="FX193" s="37"/>
      <c r="FY193" s="37"/>
      <c r="FZ193" s="37"/>
      <c r="GA193" s="37"/>
      <c r="GB193" s="37"/>
      <c r="GC193" s="37"/>
      <c r="GD193" s="37"/>
      <c r="GE193" s="37"/>
      <c r="GF193" s="37"/>
      <c r="GG193" s="37"/>
      <c r="GH193" s="37"/>
      <c r="GI193" s="37"/>
      <c r="GJ193" s="37"/>
      <c r="GK193" s="37"/>
      <c r="GL193" s="37"/>
      <c r="GM193" s="37"/>
      <c r="GN193" s="37"/>
      <c r="GO193" s="37"/>
      <c r="GP193" s="37"/>
      <c r="GQ193" s="37"/>
      <c r="GR193" s="37"/>
      <c r="GS193" s="37"/>
      <c r="GT193" s="37"/>
      <c r="GU193" s="37"/>
      <c r="GV193" s="37"/>
      <c r="GW193" s="37"/>
      <c r="GX193" s="37"/>
      <c r="GY193" s="37"/>
      <c r="GZ193" s="37"/>
      <c r="HA193" s="37"/>
      <c r="HB193" s="37"/>
      <c r="HC193" s="37"/>
      <c r="HD193" s="37"/>
      <c r="HE193" s="37"/>
      <c r="HF193" s="37"/>
      <c r="HG193" s="37"/>
      <c r="HH193" s="37"/>
      <c r="HI193" s="37"/>
      <c r="HJ193" s="37"/>
      <c r="HK193" s="37"/>
      <c r="HL193" s="37"/>
      <c r="HM193" s="37"/>
      <c r="HN193" s="37"/>
      <c r="HO193" s="37"/>
      <c r="HP193" s="37"/>
      <c r="HQ193" s="37"/>
      <c r="HR193" s="37"/>
      <c r="HS193" s="37"/>
      <c r="HT193" s="37"/>
      <c r="HU193" s="37"/>
      <c r="HV193" s="37"/>
      <c r="HW193" s="37"/>
      <c r="HX193" s="37"/>
      <c r="HY193" s="37"/>
      <c r="HZ193" s="37"/>
      <c r="IA193" s="37"/>
      <c r="IB193" s="37"/>
      <c r="IC193" s="37"/>
    </row>
    <row r="194" spans="1:237" ht="14.4" customHeight="1" thickBot="1">
      <c r="A194" s="312"/>
      <c r="B194" s="402" t="s">
        <v>197</v>
      </c>
      <c r="C194" s="665" t="s">
        <v>526</v>
      </c>
      <c r="D194" s="659" t="s">
        <v>122</v>
      </c>
      <c r="E194" s="660">
        <f>SUM(Tabla_3.1.2_Empreses_involucrades41[Quantitat])</f>
        <v>0</v>
      </c>
      <c r="H194" s="312"/>
      <c r="I194" s="312"/>
      <c r="J194" s="312"/>
      <c r="K194" s="312"/>
      <c r="L194" s="312"/>
      <c r="M194" s="312"/>
      <c r="N194" s="312"/>
      <c r="O194" s="312"/>
      <c r="P194" s="312"/>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c r="DC194" s="37"/>
      <c r="DD194" s="37"/>
      <c r="DE194" s="37"/>
      <c r="DF194" s="37"/>
      <c r="DG194" s="37"/>
      <c r="DH194" s="37"/>
      <c r="DI194" s="37"/>
      <c r="DJ194" s="37"/>
      <c r="DK194" s="37"/>
      <c r="DL194" s="37"/>
      <c r="DM194" s="37"/>
      <c r="DN194" s="37"/>
      <c r="DO194" s="37"/>
      <c r="DP194" s="37"/>
      <c r="DQ194" s="37"/>
      <c r="DR194" s="37"/>
      <c r="DS194" s="37"/>
      <c r="DT194" s="37"/>
      <c r="DU194" s="37"/>
      <c r="DV194" s="37"/>
      <c r="DW194" s="37"/>
      <c r="DX194" s="37"/>
      <c r="DY194" s="37"/>
      <c r="DZ194" s="37"/>
      <c r="EA194" s="37"/>
      <c r="EB194" s="37"/>
      <c r="EC194" s="37"/>
      <c r="ED194" s="37"/>
      <c r="EE194" s="37"/>
      <c r="EF194" s="37"/>
      <c r="EG194" s="37"/>
      <c r="EH194" s="37"/>
      <c r="EI194" s="37"/>
      <c r="EJ194" s="37"/>
      <c r="EK194" s="37"/>
      <c r="EL194" s="37"/>
      <c r="EM194" s="37"/>
      <c r="EN194" s="37"/>
      <c r="EO194" s="37"/>
      <c r="EP194" s="37"/>
      <c r="EQ194" s="37"/>
      <c r="ER194" s="37"/>
      <c r="ES194" s="37"/>
      <c r="ET194" s="37"/>
      <c r="EU194" s="37"/>
      <c r="EV194" s="37"/>
      <c r="EW194" s="37"/>
      <c r="EX194" s="37"/>
      <c r="EY194" s="37"/>
      <c r="EZ194" s="37"/>
      <c r="FA194" s="37"/>
      <c r="FB194" s="37"/>
      <c r="FC194" s="37"/>
      <c r="FD194" s="37"/>
      <c r="FE194" s="37"/>
      <c r="FF194" s="37"/>
      <c r="FG194" s="37"/>
      <c r="FH194" s="37"/>
      <c r="FI194" s="37"/>
      <c r="FJ194" s="37"/>
      <c r="FK194" s="37"/>
      <c r="FL194" s="37"/>
      <c r="FM194" s="37"/>
      <c r="FN194" s="37"/>
      <c r="FO194" s="37"/>
      <c r="FP194" s="37"/>
      <c r="FQ194" s="37"/>
      <c r="FR194" s="37"/>
      <c r="FS194" s="37"/>
      <c r="FT194" s="37"/>
      <c r="FU194" s="37"/>
      <c r="FV194" s="37"/>
      <c r="FW194" s="37"/>
      <c r="FX194" s="37"/>
      <c r="FY194" s="37"/>
      <c r="FZ194" s="37"/>
      <c r="GA194" s="37"/>
      <c r="GB194" s="37"/>
      <c r="GC194" s="37"/>
      <c r="GD194" s="37"/>
      <c r="GE194" s="37"/>
      <c r="GF194" s="37"/>
      <c r="GG194" s="37"/>
      <c r="GH194" s="37"/>
      <c r="GI194" s="37"/>
      <c r="GJ194" s="37"/>
      <c r="GK194" s="37"/>
      <c r="GL194" s="37"/>
      <c r="GM194" s="37"/>
      <c r="GN194" s="37"/>
      <c r="GO194" s="37"/>
      <c r="GP194" s="37"/>
      <c r="GQ194" s="37"/>
      <c r="GR194" s="37"/>
      <c r="GS194" s="37"/>
      <c r="GT194" s="37"/>
      <c r="GU194" s="37"/>
      <c r="GV194" s="37"/>
      <c r="GW194" s="37"/>
      <c r="GX194" s="37"/>
      <c r="GY194" s="37"/>
      <c r="GZ194" s="37"/>
      <c r="HA194" s="37"/>
      <c r="HB194" s="37"/>
      <c r="HC194" s="37"/>
      <c r="HD194" s="37"/>
      <c r="HE194" s="37"/>
      <c r="HF194" s="37"/>
      <c r="HG194" s="37"/>
      <c r="HH194" s="37"/>
      <c r="HI194" s="37"/>
      <c r="HJ194" s="37"/>
      <c r="HK194" s="37"/>
      <c r="HL194" s="37"/>
      <c r="HM194" s="37"/>
      <c r="HN194" s="37"/>
      <c r="HO194" s="37"/>
      <c r="HP194" s="37"/>
      <c r="HQ194" s="37"/>
      <c r="HR194" s="37"/>
      <c r="HS194" s="37"/>
      <c r="HT194" s="37"/>
      <c r="HU194" s="37"/>
      <c r="HV194" s="37"/>
      <c r="HW194" s="37"/>
      <c r="HX194" s="37"/>
      <c r="HY194" s="37"/>
      <c r="HZ194" s="37"/>
      <c r="IA194" s="37"/>
      <c r="IB194" s="37"/>
      <c r="IC194" s="37"/>
    </row>
    <row r="195" spans="1:237" ht="14.4" customHeight="1" thickBot="1">
      <c r="A195" s="312"/>
      <c r="B195" s="406"/>
      <c r="C195" s="412" t="s">
        <v>198</v>
      </c>
      <c r="D195" s="394" t="s">
        <v>122</v>
      </c>
      <c r="E195" s="652">
        <f>SUM('Dades organització'!E141)</f>
        <v>0</v>
      </c>
      <c r="H195" s="312"/>
      <c r="I195" s="312"/>
      <c r="J195" s="312"/>
      <c r="K195" s="312"/>
      <c r="L195" s="312"/>
      <c r="M195" s="312"/>
      <c r="N195" s="312"/>
      <c r="O195" s="312"/>
      <c r="P195" s="312"/>
      <c r="BT195" s="37"/>
      <c r="BU195" s="37"/>
      <c r="BV195" s="37"/>
      <c r="BW195" s="37"/>
      <c r="BX195" s="37"/>
      <c r="BY195" s="37"/>
      <c r="BZ195" s="37"/>
      <c r="CA195" s="37"/>
      <c r="CB195" s="37"/>
      <c r="CC195" s="37"/>
      <c r="CD195" s="37"/>
      <c r="CE195" s="37"/>
      <c r="CF195" s="37"/>
      <c r="CG195" s="37"/>
      <c r="CH195" s="37"/>
      <c r="CI195" s="37"/>
      <c r="CJ195" s="37"/>
      <c r="CK195" s="37"/>
      <c r="CL195" s="37"/>
      <c r="CM195" s="37"/>
      <c r="CN195" s="37"/>
      <c r="CO195" s="37"/>
      <c r="CP195" s="37"/>
      <c r="CQ195" s="37"/>
      <c r="CR195" s="37"/>
      <c r="CS195" s="37"/>
      <c r="CT195" s="37"/>
      <c r="CU195" s="37"/>
      <c r="CV195" s="37"/>
      <c r="CW195" s="37"/>
      <c r="CX195" s="37"/>
      <c r="CY195" s="37"/>
      <c r="CZ195" s="37"/>
      <c r="DA195" s="37"/>
      <c r="DB195" s="37"/>
      <c r="DC195" s="37"/>
      <c r="DD195" s="37"/>
      <c r="DE195" s="37"/>
      <c r="DF195" s="37"/>
      <c r="DG195" s="37"/>
      <c r="DH195" s="37"/>
      <c r="DI195" s="37"/>
      <c r="DJ195" s="37"/>
      <c r="DK195" s="37"/>
      <c r="DL195" s="37"/>
      <c r="DM195" s="37"/>
      <c r="DN195" s="37"/>
      <c r="DO195" s="37"/>
      <c r="DP195" s="37"/>
      <c r="DQ195" s="37"/>
      <c r="DR195" s="37"/>
      <c r="DS195" s="37"/>
      <c r="DT195" s="37"/>
      <c r="DU195" s="37"/>
      <c r="DV195" s="37"/>
      <c r="DW195" s="37"/>
      <c r="DX195" s="37"/>
      <c r="DY195" s="37"/>
      <c r="DZ195" s="37"/>
      <c r="EA195" s="37"/>
      <c r="EB195" s="37"/>
      <c r="EC195" s="37"/>
      <c r="ED195" s="37"/>
      <c r="EE195" s="37"/>
      <c r="EF195" s="37"/>
      <c r="EG195" s="37"/>
      <c r="EH195" s="37"/>
      <c r="EI195" s="37"/>
      <c r="EJ195" s="37"/>
      <c r="EK195" s="37"/>
      <c r="EL195" s="37"/>
      <c r="EM195" s="37"/>
      <c r="EN195" s="37"/>
      <c r="EO195" s="37"/>
      <c r="EP195" s="37"/>
      <c r="EQ195" s="37"/>
      <c r="ER195" s="37"/>
      <c r="ES195" s="37"/>
      <c r="ET195" s="37"/>
      <c r="EU195" s="37"/>
      <c r="EV195" s="37"/>
      <c r="EW195" s="37"/>
      <c r="EX195" s="37"/>
      <c r="EY195" s="37"/>
      <c r="EZ195" s="37"/>
      <c r="FA195" s="37"/>
      <c r="FB195" s="37"/>
      <c r="FC195" s="37"/>
      <c r="FD195" s="37"/>
      <c r="FE195" s="37"/>
      <c r="FF195" s="37"/>
      <c r="FG195" s="37"/>
      <c r="FH195" s="37"/>
      <c r="FI195" s="37"/>
      <c r="FJ195" s="37"/>
      <c r="FK195" s="37"/>
      <c r="FL195" s="37"/>
      <c r="FM195" s="37"/>
      <c r="FN195" s="37"/>
      <c r="FO195" s="37"/>
      <c r="FP195" s="37"/>
      <c r="FQ195" s="37"/>
      <c r="FR195" s="37"/>
      <c r="FS195" s="37"/>
      <c r="FT195" s="37"/>
      <c r="FU195" s="37"/>
      <c r="FV195" s="37"/>
      <c r="FW195" s="37"/>
      <c r="FX195" s="37"/>
      <c r="FY195" s="37"/>
      <c r="FZ195" s="37"/>
      <c r="GA195" s="37"/>
      <c r="GB195" s="37"/>
      <c r="GC195" s="37"/>
      <c r="GD195" s="37"/>
      <c r="GE195" s="37"/>
      <c r="GF195" s="37"/>
      <c r="GG195" s="37"/>
      <c r="GH195" s="37"/>
      <c r="GI195" s="37"/>
      <c r="GJ195" s="37"/>
      <c r="GK195" s="37"/>
      <c r="GL195" s="37"/>
      <c r="GM195" s="37"/>
      <c r="GN195" s="37"/>
      <c r="GO195" s="37"/>
      <c r="GP195" s="37"/>
      <c r="GQ195" s="37"/>
      <c r="GR195" s="37"/>
      <c r="GS195" s="37"/>
      <c r="GT195" s="37"/>
      <c r="GU195" s="37"/>
      <c r="GV195" s="37"/>
      <c r="GW195" s="37"/>
      <c r="GX195" s="37"/>
      <c r="GY195" s="37"/>
      <c r="GZ195" s="37"/>
      <c r="HA195" s="37"/>
      <c r="HB195" s="37"/>
      <c r="HC195" s="37"/>
      <c r="HD195" s="37"/>
      <c r="HE195" s="37"/>
      <c r="HF195" s="37"/>
      <c r="HG195" s="37"/>
      <c r="HH195" s="37"/>
      <c r="HI195" s="37"/>
      <c r="HJ195" s="37"/>
      <c r="HK195" s="37"/>
      <c r="HL195" s="37"/>
      <c r="HM195" s="37"/>
      <c r="HN195" s="37"/>
      <c r="HO195" s="37"/>
      <c r="HP195" s="37"/>
      <c r="HQ195" s="37"/>
      <c r="HR195" s="37"/>
      <c r="HS195" s="37"/>
      <c r="HT195" s="37"/>
      <c r="HU195" s="37"/>
      <c r="HV195" s="37"/>
      <c r="HW195" s="37"/>
      <c r="HX195" s="37"/>
      <c r="HY195" s="37"/>
      <c r="HZ195" s="37"/>
      <c r="IA195" s="37"/>
      <c r="IB195" s="37"/>
      <c r="IC195" s="37"/>
    </row>
    <row r="196" spans="1:237" ht="14.4" customHeight="1" thickBot="1">
      <c r="A196" s="312"/>
      <c r="B196" s="406"/>
      <c r="C196" s="412" t="s">
        <v>199</v>
      </c>
      <c r="D196" s="394" t="s">
        <v>122</v>
      </c>
      <c r="E196" s="652">
        <f>SUM('Dades organització'!E142)</f>
        <v>0</v>
      </c>
      <c r="H196" s="312"/>
      <c r="I196" s="312"/>
      <c r="J196" s="312"/>
      <c r="K196" s="312"/>
      <c r="L196" s="312"/>
      <c r="M196" s="312"/>
      <c r="N196" s="312"/>
      <c r="O196" s="312"/>
      <c r="P196" s="312"/>
      <c r="BT196" s="37"/>
      <c r="BU196" s="37"/>
      <c r="BV196" s="37"/>
      <c r="BW196" s="37"/>
      <c r="BX196" s="37"/>
      <c r="BY196" s="37"/>
      <c r="BZ196" s="37"/>
      <c r="CA196" s="37"/>
      <c r="CB196" s="37"/>
      <c r="CC196" s="37"/>
      <c r="CD196" s="37"/>
      <c r="CE196" s="37"/>
      <c r="CF196" s="37"/>
      <c r="CG196" s="37"/>
      <c r="CH196" s="37"/>
      <c r="CI196" s="37"/>
      <c r="CJ196" s="37"/>
      <c r="CK196" s="37"/>
      <c r="CL196" s="37"/>
      <c r="CM196" s="37"/>
      <c r="CN196" s="37"/>
      <c r="CO196" s="37"/>
      <c r="CP196" s="37"/>
      <c r="CQ196" s="37"/>
      <c r="CR196" s="37"/>
      <c r="CS196" s="37"/>
      <c r="CT196" s="37"/>
      <c r="CU196" s="37"/>
      <c r="CV196" s="37"/>
      <c r="CW196" s="37"/>
      <c r="CX196" s="37"/>
      <c r="CY196" s="37"/>
      <c r="CZ196" s="37"/>
      <c r="DA196" s="37"/>
      <c r="DB196" s="37"/>
      <c r="DC196" s="37"/>
      <c r="DD196" s="37"/>
      <c r="DE196" s="37"/>
      <c r="DF196" s="37"/>
      <c r="DG196" s="37"/>
      <c r="DH196" s="37"/>
      <c r="DI196" s="37"/>
      <c r="DJ196" s="37"/>
      <c r="DK196" s="37"/>
      <c r="DL196" s="37"/>
      <c r="DM196" s="37"/>
      <c r="DN196" s="37"/>
      <c r="DO196" s="37"/>
      <c r="DP196" s="37"/>
      <c r="DQ196" s="37"/>
      <c r="DR196" s="37"/>
      <c r="DS196" s="37"/>
      <c r="DT196" s="37"/>
      <c r="DU196" s="37"/>
      <c r="DV196" s="37"/>
      <c r="DW196" s="37"/>
      <c r="DX196" s="37"/>
      <c r="DY196" s="37"/>
      <c r="DZ196" s="37"/>
      <c r="EA196" s="37"/>
      <c r="EB196" s="37"/>
      <c r="EC196" s="37"/>
      <c r="ED196" s="37"/>
      <c r="EE196" s="37"/>
      <c r="EF196" s="37"/>
      <c r="EG196" s="37"/>
      <c r="EH196" s="37"/>
      <c r="EI196" s="37"/>
      <c r="EJ196" s="37"/>
      <c r="EK196" s="37"/>
      <c r="EL196" s="37"/>
      <c r="EM196" s="37"/>
      <c r="EN196" s="37"/>
      <c r="EO196" s="37"/>
      <c r="EP196" s="37"/>
      <c r="EQ196" s="37"/>
      <c r="ER196" s="37"/>
      <c r="ES196" s="37"/>
      <c r="ET196" s="37"/>
      <c r="EU196" s="37"/>
      <c r="EV196" s="37"/>
      <c r="EW196" s="37"/>
      <c r="EX196" s="37"/>
      <c r="EY196" s="37"/>
      <c r="EZ196" s="37"/>
      <c r="FA196" s="37"/>
      <c r="FB196" s="37"/>
      <c r="FC196" s="37"/>
      <c r="FD196" s="37"/>
      <c r="FE196" s="37"/>
      <c r="FF196" s="37"/>
      <c r="FG196" s="37"/>
      <c r="FH196" s="37"/>
      <c r="FI196" s="37"/>
      <c r="FJ196" s="37"/>
      <c r="FK196" s="37"/>
      <c r="FL196" s="37"/>
      <c r="FM196" s="37"/>
      <c r="FN196" s="37"/>
      <c r="FO196" s="37"/>
      <c r="FP196" s="37"/>
      <c r="FQ196" s="37"/>
      <c r="FR196" s="37"/>
      <c r="FS196" s="37"/>
      <c r="FT196" s="37"/>
      <c r="FU196" s="37"/>
      <c r="FV196" s="37"/>
      <c r="FW196" s="37"/>
      <c r="FX196" s="37"/>
      <c r="FY196" s="37"/>
      <c r="FZ196" s="37"/>
      <c r="GA196" s="37"/>
      <c r="GB196" s="37"/>
      <c r="GC196" s="37"/>
      <c r="GD196" s="37"/>
      <c r="GE196" s="37"/>
      <c r="GF196" s="37"/>
      <c r="GG196" s="37"/>
      <c r="GH196" s="37"/>
      <c r="GI196" s="37"/>
      <c r="GJ196" s="37"/>
      <c r="GK196" s="37"/>
      <c r="GL196" s="37"/>
      <c r="GM196" s="37"/>
      <c r="GN196" s="37"/>
      <c r="GO196" s="37"/>
      <c r="GP196" s="37"/>
      <c r="GQ196" s="37"/>
      <c r="GR196" s="37"/>
      <c r="GS196" s="37"/>
      <c r="GT196" s="37"/>
      <c r="GU196" s="37"/>
      <c r="GV196" s="37"/>
      <c r="GW196" s="37"/>
      <c r="GX196" s="37"/>
      <c r="GY196" s="37"/>
      <c r="GZ196" s="37"/>
      <c r="HA196" s="37"/>
      <c r="HB196" s="37"/>
      <c r="HC196" s="37"/>
      <c r="HD196" s="37"/>
      <c r="HE196" s="37"/>
      <c r="HF196" s="37"/>
      <c r="HG196" s="37"/>
      <c r="HH196" s="37"/>
      <c r="HI196" s="37"/>
      <c r="HJ196" s="37"/>
      <c r="HK196" s="37"/>
      <c r="HL196" s="37"/>
      <c r="HM196" s="37"/>
      <c r="HN196" s="37"/>
      <c r="HO196" s="37"/>
      <c r="HP196" s="37"/>
      <c r="HQ196" s="37"/>
      <c r="HR196" s="37"/>
      <c r="HS196" s="37"/>
      <c r="HT196" s="37"/>
      <c r="HU196" s="37"/>
      <c r="HV196" s="37"/>
      <c r="HW196" s="37"/>
      <c r="HX196" s="37"/>
      <c r="HY196" s="37"/>
      <c r="HZ196" s="37"/>
      <c r="IA196" s="37"/>
      <c r="IB196" s="37"/>
      <c r="IC196" s="37"/>
    </row>
    <row r="197" spans="1:237" ht="15" customHeight="1" thickBot="1">
      <c r="A197" s="312"/>
      <c r="B197" s="408"/>
      <c r="C197" s="413" t="s">
        <v>200</v>
      </c>
      <c r="D197" s="398" t="s">
        <v>122</v>
      </c>
      <c r="E197" s="649">
        <f>SUM('Dades organització'!E143)</f>
        <v>0</v>
      </c>
      <c r="H197" s="312"/>
      <c r="I197" s="312"/>
      <c r="J197" s="312"/>
      <c r="K197" s="312"/>
      <c r="L197" s="312"/>
      <c r="M197" s="312"/>
      <c r="N197" s="312"/>
      <c r="O197" s="312"/>
      <c r="P197" s="312"/>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c r="CX197" s="37"/>
      <c r="CY197" s="37"/>
      <c r="CZ197" s="37"/>
      <c r="DA197" s="37"/>
      <c r="DB197" s="37"/>
      <c r="DC197" s="37"/>
      <c r="DD197" s="37"/>
      <c r="DE197" s="37"/>
      <c r="DF197" s="37"/>
      <c r="DG197" s="37"/>
      <c r="DH197" s="37"/>
      <c r="DI197" s="37"/>
      <c r="DJ197" s="37"/>
      <c r="DK197" s="37"/>
      <c r="DL197" s="37"/>
      <c r="DM197" s="37"/>
      <c r="DN197" s="37"/>
      <c r="DO197" s="37"/>
      <c r="DP197" s="37"/>
      <c r="DQ197" s="37"/>
      <c r="DR197" s="37"/>
      <c r="DS197" s="37"/>
      <c r="DT197" s="37"/>
      <c r="DU197" s="37"/>
      <c r="DV197" s="37"/>
      <c r="DW197" s="37"/>
      <c r="DX197" s="37"/>
      <c r="DY197" s="37"/>
      <c r="DZ197" s="37"/>
      <c r="EA197" s="37"/>
      <c r="EB197" s="37"/>
      <c r="EC197" s="37"/>
      <c r="ED197" s="37"/>
      <c r="EE197" s="37"/>
      <c r="EF197" s="37"/>
      <c r="EG197" s="37"/>
      <c r="EH197" s="37"/>
      <c r="EI197" s="37"/>
      <c r="EJ197" s="37"/>
      <c r="EK197" s="37"/>
      <c r="EL197" s="37"/>
      <c r="EM197" s="37"/>
      <c r="EN197" s="37"/>
      <c r="EO197" s="37"/>
      <c r="EP197" s="37"/>
      <c r="EQ197" s="37"/>
      <c r="ER197" s="37"/>
      <c r="ES197" s="37"/>
      <c r="ET197" s="37"/>
      <c r="EU197" s="37"/>
      <c r="EV197" s="37"/>
      <c r="EW197" s="37"/>
      <c r="EX197" s="37"/>
      <c r="EY197" s="37"/>
      <c r="EZ197" s="37"/>
      <c r="FA197" s="37"/>
      <c r="FB197" s="37"/>
      <c r="FC197" s="37"/>
      <c r="FD197" s="37"/>
      <c r="FE197" s="37"/>
      <c r="FF197" s="37"/>
      <c r="FG197" s="37"/>
      <c r="FH197" s="37"/>
      <c r="FI197" s="37"/>
      <c r="FJ197" s="37"/>
      <c r="FK197" s="37"/>
      <c r="FL197" s="37"/>
      <c r="FM197" s="37"/>
      <c r="FN197" s="37"/>
      <c r="FO197" s="37"/>
      <c r="FP197" s="37"/>
      <c r="FQ197" s="37"/>
      <c r="FR197" s="37"/>
      <c r="FS197" s="37"/>
      <c r="FT197" s="37"/>
      <c r="FU197" s="37"/>
      <c r="FV197" s="37"/>
      <c r="FW197" s="37"/>
      <c r="FX197" s="37"/>
      <c r="FY197" s="37"/>
      <c r="FZ197" s="37"/>
      <c r="GA197" s="37"/>
      <c r="GB197" s="37"/>
      <c r="GC197" s="37"/>
      <c r="GD197" s="37"/>
      <c r="GE197" s="37"/>
      <c r="GF197" s="37"/>
      <c r="GG197" s="37"/>
      <c r="GH197" s="37"/>
      <c r="GI197" s="37"/>
      <c r="GJ197" s="37"/>
      <c r="GK197" s="37"/>
      <c r="GL197" s="37"/>
      <c r="GM197" s="37"/>
      <c r="GN197" s="37"/>
      <c r="GO197" s="37"/>
      <c r="GP197" s="37"/>
      <c r="GQ197" s="37"/>
      <c r="GR197" s="37"/>
      <c r="GS197" s="37"/>
      <c r="GT197" s="37"/>
      <c r="GU197" s="37"/>
      <c r="GV197" s="37"/>
      <c r="GW197" s="37"/>
      <c r="GX197" s="37"/>
      <c r="GY197" s="37"/>
      <c r="GZ197" s="37"/>
      <c r="HA197" s="37"/>
      <c r="HB197" s="37"/>
      <c r="HC197" s="37"/>
      <c r="HD197" s="37"/>
      <c r="HE197" s="37"/>
      <c r="HF197" s="37"/>
      <c r="HG197" s="37"/>
      <c r="HH197" s="37"/>
      <c r="HI197" s="37"/>
      <c r="HJ197" s="37"/>
      <c r="HK197" s="37"/>
      <c r="HL197" s="37"/>
      <c r="HM197" s="37"/>
      <c r="HN197" s="37"/>
      <c r="HO197" s="37"/>
      <c r="HP197" s="37"/>
      <c r="HQ197" s="37"/>
      <c r="HR197" s="37"/>
      <c r="HS197" s="37"/>
      <c r="HT197" s="37"/>
      <c r="HU197" s="37"/>
      <c r="HV197" s="37"/>
      <c r="HW197" s="37"/>
      <c r="HX197" s="37"/>
      <c r="HY197" s="37"/>
      <c r="HZ197" s="37"/>
      <c r="IA197" s="37"/>
      <c r="IB197" s="37"/>
      <c r="IC197" s="37"/>
    </row>
    <row r="198" spans="1:237" ht="15" thickBot="1">
      <c r="A198" s="312"/>
      <c r="B198" s="312"/>
      <c r="C198" s="312"/>
      <c r="D198" s="312"/>
      <c r="E198" s="312"/>
      <c r="H198" s="312"/>
      <c r="I198" s="312"/>
      <c r="J198" s="312"/>
      <c r="K198" s="312"/>
      <c r="L198" s="312"/>
      <c r="M198" s="312"/>
      <c r="N198" s="312"/>
      <c r="O198" s="312"/>
      <c r="P198" s="312"/>
      <c r="BV198" s="37"/>
      <c r="BW198" s="37"/>
      <c r="BX198" s="37"/>
      <c r="BY198" s="37"/>
      <c r="BZ198" s="37"/>
      <c r="CA198" s="37"/>
      <c r="CB198" s="37"/>
      <c r="CC198" s="37"/>
      <c r="CD198" s="37"/>
      <c r="CE198" s="37"/>
      <c r="CF198" s="37"/>
      <c r="CG198" s="37"/>
      <c r="CH198" s="37"/>
      <c r="CI198" s="37"/>
      <c r="CJ198" s="37"/>
      <c r="CK198" s="37"/>
      <c r="CL198" s="37"/>
      <c r="CM198" s="37"/>
      <c r="CN198" s="37"/>
      <c r="CO198" s="37"/>
      <c r="CP198" s="37"/>
      <c r="CQ198" s="37"/>
      <c r="CR198" s="37"/>
      <c r="CS198" s="37"/>
      <c r="CT198" s="37"/>
      <c r="CU198" s="37"/>
      <c r="CV198" s="37"/>
      <c r="CW198" s="37"/>
      <c r="CX198" s="37"/>
      <c r="CY198" s="37"/>
      <c r="CZ198" s="37"/>
      <c r="DA198" s="37"/>
      <c r="DB198" s="37"/>
      <c r="DC198" s="37"/>
      <c r="DD198" s="37"/>
      <c r="DE198" s="37"/>
      <c r="DF198" s="37"/>
      <c r="DG198" s="37"/>
      <c r="DH198" s="37"/>
      <c r="DI198" s="37"/>
      <c r="DJ198" s="37"/>
      <c r="DK198" s="37"/>
      <c r="DL198" s="37"/>
      <c r="DM198" s="37"/>
      <c r="DN198" s="37"/>
      <c r="DO198" s="37"/>
      <c r="DP198" s="37"/>
      <c r="DQ198" s="37"/>
      <c r="DR198" s="37"/>
      <c r="DS198" s="37"/>
      <c r="DT198" s="37"/>
      <c r="DU198" s="37"/>
      <c r="DV198" s="37"/>
      <c r="DW198" s="37"/>
      <c r="DX198" s="37"/>
      <c r="DY198" s="37"/>
      <c r="DZ198" s="37"/>
      <c r="EA198" s="37"/>
      <c r="EB198" s="37"/>
      <c r="EC198" s="37"/>
      <c r="ED198" s="37"/>
      <c r="EE198" s="37"/>
      <c r="EF198" s="37"/>
      <c r="EG198" s="37"/>
      <c r="EH198" s="37"/>
      <c r="EI198" s="37"/>
      <c r="EJ198" s="37"/>
      <c r="EK198" s="37"/>
      <c r="EL198" s="37"/>
      <c r="EM198" s="37"/>
      <c r="EN198" s="37"/>
      <c r="EO198" s="37"/>
      <c r="EP198" s="37"/>
      <c r="EQ198" s="37"/>
      <c r="ER198" s="37"/>
      <c r="ES198" s="37"/>
      <c r="ET198" s="37"/>
      <c r="EU198" s="37"/>
      <c r="EV198" s="37"/>
      <c r="EW198" s="37"/>
      <c r="EX198" s="37"/>
      <c r="EY198" s="37"/>
      <c r="EZ198" s="37"/>
      <c r="FA198" s="37"/>
      <c r="FB198" s="37"/>
      <c r="FC198" s="37"/>
      <c r="FD198" s="37"/>
      <c r="FE198" s="37"/>
      <c r="FF198" s="37"/>
      <c r="FG198" s="37"/>
      <c r="FH198" s="37"/>
      <c r="FI198" s="37"/>
      <c r="FJ198" s="37"/>
      <c r="FK198" s="37"/>
      <c r="FL198" s="37"/>
      <c r="FM198" s="37"/>
      <c r="FN198" s="37"/>
      <c r="FO198" s="37"/>
      <c r="FP198" s="37"/>
      <c r="FQ198" s="37"/>
      <c r="FR198" s="37"/>
      <c r="FS198" s="37"/>
      <c r="FT198" s="37"/>
      <c r="FU198" s="37"/>
      <c r="FV198" s="37"/>
      <c r="FW198" s="37"/>
      <c r="FX198" s="37"/>
      <c r="FY198" s="37"/>
      <c r="FZ198" s="37"/>
      <c r="GA198" s="37"/>
      <c r="GB198" s="37"/>
      <c r="GC198" s="37"/>
      <c r="GD198" s="37"/>
      <c r="GE198" s="37"/>
      <c r="GF198" s="37"/>
      <c r="GG198" s="37"/>
      <c r="GH198" s="37"/>
      <c r="GI198" s="37"/>
      <c r="GJ198" s="37"/>
      <c r="GK198" s="37"/>
      <c r="GL198" s="37"/>
      <c r="GM198" s="37"/>
      <c r="GN198" s="37"/>
      <c r="GO198" s="37"/>
      <c r="GP198" s="37"/>
      <c r="GQ198" s="37"/>
      <c r="GR198" s="37"/>
      <c r="GS198" s="37"/>
      <c r="GT198" s="37"/>
      <c r="GU198" s="37"/>
      <c r="GV198" s="37"/>
      <c r="GW198" s="37"/>
      <c r="GX198" s="37"/>
      <c r="GY198" s="37"/>
      <c r="GZ198" s="37"/>
      <c r="HA198" s="37"/>
      <c r="HB198" s="37"/>
      <c r="HC198" s="37"/>
      <c r="HD198" s="37"/>
      <c r="HE198" s="37"/>
      <c r="HF198" s="37"/>
      <c r="HG198" s="37"/>
      <c r="HH198" s="37"/>
      <c r="HI198" s="37"/>
      <c r="HJ198" s="37"/>
      <c r="HK198" s="37"/>
      <c r="HL198" s="37"/>
      <c r="HM198" s="37"/>
      <c r="HN198" s="37"/>
      <c r="HO198" s="37"/>
      <c r="HP198" s="37"/>
      <c r="HQ198" s="37"/>
      <c r="HR198" s="37"/>
      <c r="HS198" s="37"/>
      <c r="HT198" s="37"/>
      <c r="HU198" s="37"/>
      <c r="HV198" s="37"/>
      <c r="HW198" s="37"/>
      <c r="HX198" s="37"/>
      <c r="HY198" s="37"/>
      <c r="HZ198" s="37"/>
      <c r="IA198" s="37"/>
      <c r="IB198" s="37"/>
      <c r="IC198" s="37"/>
    </row>
    <row r="199" spans="1:237" ht="15" customHeight="1" thickBot="1">
      <c r="A199" s="501" t="s">
        <v>6</v>
      </c>
      <c r="B199" s="742" t="s">
        <v>527</v>
      </c>
      <c r="C199" s="743"/>
      <c r="D199" s="743"/>
      <c r="E199" s="744"/>
      <c r="H199" s="312"/>
      <c r="I199" s="312"/>
      <c r="J199" s="312"/>
      <c r="K199" s="312"/>
      <c r="L199" s="312"/>
      <c r="M199" s="312"/>
      <c r="N199" s="312"/>
      <c r="O199" s="312"/>
      <c r="P199" s="312"/>
      <c r="BT199" s="37"/>
      <c r="BU199" s="37"/>
      <c r="BV199" s="37"/>
      <c r="BW199" s="37"/>
      <c r="BX199" s="37"/>
      <c r="BY199" s="37"/>
      <c r="BZ199" s="37"/>
      <c r="CA199" s="37"/>
      <c r="CB199" s="37"/>
      <c r="CC199" s="37"/>
      <c r="CD199" s="37"/>
      <c r="CE199" s="37"/>
      <c r="CF199" s="37"/>
      <c r="CG199" s="37"/>
      <c r="CH199" s="37"/>
      <c r="CI199" s="37"/>
      <c r="CJ199" s="37"/>
      <c r="CK199" s="37"/>
      <c r="CL199" s="37"/>
      <c r="CM199" s="37"/>
      <c r="CN199" s="37"/>
      <c r="CO199" s="37"/>
      <c r="CP199" s="37"/>
      <c r="CQ199" s="37"/>
      <c r="CR199" s="37"/>
      <c r="CS199" s="37"/>
      <c r="CT199" s="37"/>
      <c r="CU199" s="37"/>
      <c r="CV199" s="37"/>
      <c r="CW199" s="37"/>
      <c r="CX199" s="37"/>
      <c r="CY199" s="37"/>
      <c r="CZ199" s="37"/>
      <c r="DA199" s="37"/>
      <c r="DB199" s="37"/>
      <c r="DC199" s="37"/>
      <c r="DD199" s="37"/>
      <c r="DE199" s="37"/>
      <c r="DF199" s="37"/>
      <c r="DG199" s="37"/>
      <c r="DH199" s="37"/>
      <c r="DI199" s="37"/>
      <c r="DJ199" s="37"/>
      <c r="DK199" s="37"/>
      <c r="DL199" s="37"/>
      <c r="DM199" s="37"/>
      <c r="DN199" s="37"/>
      <c r="DO199" s="37"/>
      <c r="DP199" s="37"/>
      <c r="DQ199" s="37"/>
      <c r="DR199" s="37"/>
      <c r="DS199" s="37"/>
      <c r="DT199" s="37"/>
      <c r="DU199" s="37"/>
      <c r="DV199" s="37"/>
      <c r="DW199" s="37"/>
      <c r="DX199" s="37"/>
      <c r="DY199" s="37"/>
      <c r="DZ199" s="37"/>
      <c r="EA199" s="37"/>
      <c r="EB199" s="37"/>
      <c r="EC199" s="37"/>
      <c r="ED199" s="37"/>
      <c r="EE199" s="37"/>
      <c r="EF199" s="37"/>
      <c r="EG199" s="37"/>
      <c r="EH199" s="37"/>
      <c r="EI199" s="37"/>
      <c r="EJ199" s="37"/>
      <c r="EK199" s="37"/>
      <c r="EL199" s="37"/>
      <c r="EM199" s="37"/>
      <c r="EN199" s="37"/>
      <c r="EO199" s="37"/>
      <c r="EP199" s="37"/>
      <c r="EQ199" s="37"/>
      <c r="ER199" s="37"/>
      <c r="ES199" s="37"/>
      <c r="ET199" s="37"/>
      <c r="EU199" s="37"/>
      <c r="EV199" s="37"/>
      <c r="EW199" s="37"/>
      <c r="EX199" s="37"/>
      <c r="EY199" s="37"/>
      <c r="EZ199" s="37"/>
      <c r="FA199" s="37"/>
      <c r="FB199" s="37"/>
      <c r="FC199" s="37"/>
      <c r="FD199" s="37"/>
      <c r="FE199" s="37"/>
      <c r="FF199" s="37"/>
      <c r="FG199" s="37"/>
      <c r="FH199" s="37"/>
      <c r="FI199" s="37"/>
      <c r="FJ199" s="37"/>
      <c r="FK199" s="37"/>
      <c r="FL199" s="37"/>
      <c r="FM199" s="37"/>
      <c r="FN199" s="37"/>
      <c r="FO199" s="37"/>
      <c r="FP199" s="37"/>
      <c r="FQ199" s="37"/>
      <c r="FR199" s="37"/>
      <c r="FS199" s="37"/>
      <c r="FT199" s="37"/>
      <c r="FU199" s="37"/>
      <c r="FV199" s="37"/>
      <c r="FW199" s="37"/>
      <c r="FX199" s="37"/>
      <c r="FY199" s="37"/>
      <c r="FZ199" s="37"/>
      <c r="GA199" s="37"/>
      <c r="GB199" s="37"/>
      <c r="GC199" s="37"/>
      <c r="GD199" s="37"/>
      <c r="GE199" s="37"/>
      <c r="GF199" s="37"/>
      <c r="GG199" s="37"/>
      <c r="GH199" s="37"/>
      <c r="GI199" s="37"/>
      <c r="GJ199" s="37"/>
      <c r="GK199" s="37"/>
      <c r="GL199" s="37"/>
      <c r="GM199" s="37"/>
      <c r="GN199" s="37"/>
      <c r="GO199" s="37"/>
      <c r="GP199" s="37"/>
      <c r="GQ199" s="37"/>
      <c r="GR199" s="37"/>
      <c r="GS199" s="37"/>
      <c r="GT199" s="37"/>
      <c r="GU199" s="37"/>
      <c r="GV199" s="37"/>
      <c r="GW199" s="37"/>
      <c r="GX199" s="37"/>
      <c r="GY199" s="37"/>
      <c r="GZ199" s="37"/>
      <c r="HA199" s="37"/>
      <c r="HB199" s="37"/>
      <c r="HC199" s="37"/>
      <c r="HD199" s="37"/>
      <c r="HE199" s="37"/>
      <c r="HF199" s="37"/>
      <c r="HG199" s="37"/>
      <c r="HH199" s="37"/>
      <c r="HI199" s="37"/>
      <c r="HJ199" s="37"/>
      <c r="HK199" s="37"/>
      <c r="HL199" s="37"/>
      <c r="HM199" s="37"/>
      <c r="HN199" s="37"/>
      <c r="HO199" s="37"/>
      <c r="HP199" s="37"/>
      <c r="HQ199" s="37"/>
      <c r="HR199" s="37"/>
      <c r="HS199" s="37"/>
      <c r="HT199" s="37"/>
      <c r="HU199" s="37"/>
      <c r="HV199" s="37"/>
      <c r="HW199" s="37"/>
      <c r="HX199" s="37"/>
      <c r="HY199" s="37"/>
      <c r="HZ199" s="37"/>
      <c r="IA199" s="37"/>
      <c r="IB199" s="37"/>
      <c r="IC199" s="37"/>
    </row>
    <row r="200" spans="1:237" ht="18.600000000000001" thickBot="1">
      <c r="A200" s="312" t="s">
        <v>201</v>
      </c>
      <c r="B200" s="366" t="s">
        <v>202</v>
      </c>
      <c r="C200" s="367" t="s">
        <v>498</v>
      </c>
      <c r="D200" s="367" t="s">
        <v>31</v>
      </c>
      <c r="E200" s="368" t="s">
        <v>77</v>
      </c>
      <c r="H200" s="312"/>
      <c r="I200" s="312"/>
      <c r="J200" s="312"/>
      <c r="K200" s="312"/>
      <c r="L200" s="312"/>
      <c r="M200" s="312"/>
      <c r="N200" s="312"/>
      <c r="O200" s="312"/>
      <c r="P200" s="312"/>
      <c r="BT200" s="37"/>
      <c r="BU200" s="37"/>
      <c r="BV200" s="37"/>
      <c r="BW200" s="37"/>
      <c r="BX200" s="37"/>
      <c r="BY200" s="37"/>
      <c r="BZ200" s="37"/>
      <c r="CA200" s="37"/>
      <c r="CB200" s="37"/>
      <c r="CC200" s="37"/>
      <c r="CD200" s="37"/>
      <c r="CE200" s="37"/>
      <c r="CF200" s="37"/>
      <c r="CG200" s="37"/>
      <c r="CH200" s="37"/>
      <c r="CI200" s="37"/>
      <c r="CJ200" s="37"/>
      <c r="CK200" s="37"/>
      <c r="CL200" s="37"/>
      <c r="CM200" s="37"/>
      <c r="CN200" s="37"/>
      <c r="CO200" s="37"/>
      <c r="CP200" s="37"/>
      <c r="CQ200" s="37"/>
      <c r="CR200" s="37"/>
      <c r="CS200" s="37"/>
      <c r="CT200" s="37"/>
      <c r="CU200" s="37"/>
      <c r="CV200" s="37"/>
      <c r="CW200" s="37"/>
      <c r="CX200" s="37"/>
      <c r="CY200" s="37"/>
      <c r="CZ200" s="37"/>
      <c r="DA200" s="37"/>
      <c r="DB200" s="37"/>
      <c r="DC200" s="37"/>
      <c r="DD200" s="37"/>
      <c r="DE200" s="37"/>
      <c r="DF200" s="37"/>
      <c r="DG200" s="37"/>
      <c r="DH200" s="37"/>
      <c r="DI200" s="37"/>
      <c r="DJ200" s="37"/>
      <c r="DK200" s="37"/>
      <c r="DL200" s="37"/>
      <c r="DM200" s="37"/>
      <c r="DN200" s="37"/>
      <c r="DO200" s="37"/>
      <c r="DP200" s="37"/>
      <c r="DQ200" s="37"/>
      <c r="DR200" s="37"/>
      <c r="DS200" s="37"/>
      <c r="DT200" s="37"/>
      <c r="DU200" s="37"/>
      <c r="DV200" s="37"/>
      <c r="DW200" s="37"/>
      <c r="DX200" s="37"/>
      <c r="DY200" s="37"/>
      <c r="DZ200" s="37"/>
      <c r="EA200" s="37"/>
      <c r="EB200" s="37"/>
      <c r="EC200" s="37"/>
      <c r="ED200" s="37"/>
      <c r="EE200" s="37"/>
      <c r="EF200" s="37"/>
      <c r="EG200" s="37"/>
      <c r="EH200" s="37"/>
      <c r="EI200" s="37"/>
      <c r="EJ200" s="37"/>
      <c r="EK200" s="37"/>
      <c r="EL200" s="37"/>
      <c r="EM200" s="37"/>
      <c r="EN200" s="37"/>
      <c r="EO200" s="37"/>
      <c r="EP200" s="37"/>
      <c r="EQ200" s="37"/>
      <c r="ER200" s="37"/>
      <c r="ES200" s="37"/>
      <c r="ET200" s="37"/>
      <c r="EU200" s="37"/>
      <c r="EV200" s="37"/>
      <c r="EW200" s="37"/>
      <c r="EX200" s="37"/>
      <c r="EY200" s="37"/>
      <c r="EZ200" s="37"/>
      <c r="FA200" s="37"/>
      <c r="FB200" s="37"/>
      <c r="FC200" s="37"/>
      <c r="FD200" s="37"/>
      <c r="FE200" s="37"/>
      <c r="FF200" s="37"/>
      <c r="FG200" s="37"/>
      <c r="FH200" s="37"/>
      <c r="FI200" s="37"/>
      <c r="FJ200" s="37"/>
      <c r="FK200" s="37"/>
      <c r="FL200" s="37"/>
      <c r="FM200" s="37"/>
      <c r="FN200" s="37"/>
      <c r="FO200" s="37"/>
      <c r="FP200" s="37"/>
      <c r="FQ200" s="37"/>
      <c r="FR200" s="37"/>
      <c r="FS200" s="37"/>
      <c r="FT200" s="37"/>
      <c r="FU200" s="37"/>
      <c r="FV200" s="37"/>
      <c r="FW200" s="37"/>
      <c r="FX200" s="37"/>
      <c r="FY200" s="37"/>
      <c r="FZ200" s="37"/>
      <c r="GA200" s="37"/>
      <c r="GB200" s="37"/>
      <c r="GC200" s="37"/>
      <c r="GD200" s="37"/>
      <c r="GE200" s="37"/>
      <c r="GF200" s="37"/>
      <c r="GG200" s="37"/>
      <c r="GH200" s="37"/>
      <c r="GI200" s="37"/>
      <c r="GJ200" s="37"/>
      <c r="GK200" s="37"/>
      <c r="GL200" s="37"/>
      <c r="GM200" s="37"/>
      <c r="GN200" s="37"/>
      <c r="GO200" s="37"/>
      <c r="GP200" s="37"/>
      <c r="GQ200" s="37"/>
      <c r="GR200" s="37"/>
      <c r="GS200" s="37"/>
      <c r="GT200" s="37"/>
      <c r="GU200" s="37"/>
      <c r="GV200" s="37"/>
      <c r="GW200" s="37"/>
      <c r="GX200" s="37"/>
      <c r="GY200" s="37"/>
      <c r="GZ200" s="37"/>
      <c r="HA200" s="37"/>
      <c r="HB200" s="37"/>
      <c r="HC200" s="37"/>
      <c r="HD200" s="37"/>
      <c r="HE200" s="37"/>
      <c r="HF200" s="37"/>
      <c r="HG200" s="37"/>
      <c r="HH200" s="37"/>
      <c r="HI200" s="37"/>
      <c r="HJ200" s="37"/>
      <c r="HK200" s="37"/>
      <c r="HL200" s="37"/>
      <c r="HM200" s="37"/>
      <c r="HN200" s="37"/>
      <c r="HO200" s="37"/>
      <c r="HP200" s="37"/>
      <c r="HQ200" s="37"/>
      <c r="HR200" s="37"/>
      <c r="HS200" s="37"/>
      <c r="HT200" s="37"/>
      <c r="HU200" s="37"/>
      <c r="HV200" s="37"/>
      <c r="HW200" s="37"/>
      <c r="HX200" s="37"/>
      <c r="HY200" s="37"/>
      <c r="HZ200" s="37"/>
      <c r="IA200" s="37"/>
      <c r="IB200" s="37"/>
      <c r="IC200" s="37"/>
    </row>
    <row r="201" spans="1:237" ht="14.4" customHeight="1" thickBot="1">
      <c r="A201" s="312"/>
      <c r="B201" s="376" t="s">
        <v>203</v>
      </c>
      <c r="C201" s="395" t="s">
        <v>204</v>
      </c>
      <c r="D201" s="392" t="s">
        <v>122</v>
      </c>
      <c r="E201" s="642">
        <f>SUM('Dades organització'!E147,'Espai esdeveniment'!E89,'Dades alimentació i begudes'!E100,'Altres empreses proveïdores'!E78,'Dades Allotjament'!E68,'Dades transport'!E93)</f>
        <v>0</v>
      </c>
      <c r="H201" s="312"/>
      <c r="I201" s="312"/>
      <c r="J201" s="312"/>
      <c r="K201" s="312"/>
      <c r="L201" s="312"/>
      <c r="M201" s="312"/>
      <c r="N201" s="312"/>
      <c r="O201" s="312"/>
      <c r="P201" s="312"/>
      <c r="BT201" s="37"/>
      <c r="BU201" s="37"/>
      <c r="BV201" s="37"/>
      <c r="BW201" s="37"/>
      <c r="BX201" s="37"/>
      <c r="BY201" s="37"/>
      <c r="BZ201" s="37"/>
      <c r="CA201" s="37"/>
      <c r="CB201" s="37"/>
      <c r="CC201" s="37"/>
      <c r="CD201" s="37"/>
      <c r="CE201" s="37"/>
      <c r="CF201" s="37"/>
      <c r="CG201" s="37"/>
      <c r="CH201" s="37"/>
      <c r="CI201" s="37"/>
      <c r="CJ201" s="37"/>
      <c r="CK201" s="37"/>
      <c r="CL201" s="37"/>
      <c r="CM201" s="37"/>
      <c r="CN201" s="37"/>
      <c r="CO201" s="37"/>
      <c r="CP201" s="37"/>
      <c r="CQ201" s="37"/>
      <c r="CR201" s="37"/>
      <c r="CS201" s="37"/>
      <c r="CT201" s="37"/>
      <c r="CU201" s="37"/>
      <c r="CV201" s="37"/>
      <c r="CW201" s="37"/>
      <c r="CX201" s="37"/>
      <c r="CY201" s="37"/>
      <c r="CZ201" s="37"/>
      <c r="DA201" s="37"/>
      <c r="DB201" s="37"/>
      <c r="DC201" s="37"/>
      <c r="DD201" s="37"/>
      <c r="DE201" s="37"/>
      <c r="DF201" s="37"/>
      <c r="DG201" s="37"/>
      <c r="DH201" s="37"/>
      <c r="DI201" s="37"/>
      <c r="DJ201" s="37"/>
      <c r="DK201" s="37"/>
      <c r="DL201" s="37"/>
      <c r="DM201" s="37"/>
      <c r="DN201" s="37"/>
      <c r="DO201" s="37"/>
      <c r="DP201" s="37"/>
      <c r="DQ201" s="37"/>
      <c r="DR201" s="37"/>
      <c r="DS201" s="37"/>
      <c r="DT201" s="37"/>
      <c r="DU201" s="37"/>
      <c r="DV201" s="37"/>
      <c r="DW201" s="37"/>
      <c r="DX201" s="37"/>
      <c r="DY201" s="37"/>
      <c r="DZ201" s="37"/>
      <c r="EA201" s="37"/>
      <c r="EB201" s="37"/>
      <c r="EC201" s="37"/>
      <c r="ED201" s="37"/>
      <c r="EE201" s="37"/>
      <c r="EF201" s="37"/>
      <c r="EG201" s="37"/>
      <c r="EH201" s="37"/>
      <c r="EI201" s="37"/>
      <c r="EJ201" s="37"/>
      <c r="EK201" s="37"/>
      <c r="EL201" s="37"/>
      <c r="EM201" s="37"/>
      <c r="EN201" s="37"/>
      <c r="EO201" s="37"/>
      <c r="EP201" s="37"/>
      <c r="EQ201" s="37"/>
      <c r="ER201" s="37"/>
      <c r="ES201" s="37"/>
      <c r="ET201" s="37"/>
      <c r="EU201" s="37"/>
      <c r="EV201" s="37"/>
      <c r="EW201" s="37"/>
      <c r="EX201" s="37"/>
      <c r="EY201" s="37"/>
      <c r="EZ201" s="37"/>
      <c r="FA201" s="37"/>
      <c r="FB201" s="37"/>
      <c r="FC201" s="37"/>
      <c r="FD201" s="37"/>
      <c r="FE201" s="37"/>
      <c r="FF201" s="37"/>
      <c r="FG201" s="37"/>
      <c r="FH201" s="37"/>
      <c r="FI201" s="37"/>
      <c r="FJ201" s="37"/>
      <c r="FK201" s="37"/>
      <c r="FL201" s="37"/>
      <c r="FM201" s="37"/>
      <c r="FN201" s="37"/>
      <c r="FO201" s="37"/>
      <c r="FP201" s="37"/>
      <c r="FQ201" s="37"/>
      <c r="FR201" s="37"/>
      <c r="FS201" s="37"/>
      <c r="FT201" s="37"/>
      <c r="FU201" s="37"/>
      <c r="FV201" s="37"/>
      <c r="FW201" s="37"/>
      <c r="FX201" s="37"/>
      <c r="FY201" s="37"/>
      <c r="FZ201" s="37"/>
      <c r="GA201" s="37"/>
      <c r="GB201" s="37"/>
      <c r="GC201" s="37"/>
      <c r="GD201" s="37"/>
      <c r="GE201" s="37"/>
      <c r="GF201" s="37"/>
      <c r="GG201" s="37"/>
      <c r="GH201" s="37"/>
      <c r="GI201" s="37"/>
      <c r="GJ201" s="37"/>
      <c r="GK201" s="37"/>
      <c r="GL201" s="37"/>
      <c r="GM201" s="37"/>
      <c r="GN201" s="37"/>
      <c r="GO201" s="37"/>
      <c r="GP201" s="37"/>
      <c r="GQ201" s="37"/>
      <c r="GR201" s="37"/>
      <c r="GS201" s="37"/>
      <c r="GT201" s="37"/>
      <c r="GU201" s="37"/>
      <c r="GV201" s="37"/>
      <c r="GW201" s="37"/>
      <c r="GX201" s="37"/>
      <c r="GY201" s="37"/>
      <c r="GZ201" s="37"/>
      <c r="HA201" s="37"/>
      <c r="HB201" s="37"/>
      <c r="HC201" s="37"/>
      <c r="HD201" s="37"/>
      <c r="HE201" s="37"/>
      <c r="HF201" s="37"/>
      <c r="HG201" s="37"/>
      <c r="HH201" s="37"/>
      <c r="HI201" s="37"/>
      <c r="HJ201" s="37"/>
      <c r="HK201" s="37"/>
      <c r="HL201" s="37"/>
      <c r="HM201" s="37"/>
      <c r="HN201" s="37"/>
      <c r="HO201" s="37"/>
      <c r="HP201" s="37"/>
      <c r="HQ201" s="37"/>
      <c r="HR201" s="37"/>
      <c r="HS201" s="37"/>
      <c r="HT201" s="37"/>
      <c r="HU201" s="37"/>
      <c r="HV201" s="37"/>
      <c r="HW201" s="37"/>
      <c r="HX201" s="37"/>
      <c r="HY201" s="37"/>
      <c r="HZ201" s="37"/>
      <c r="IA201" s="37"/>
      <c r="IB201" s="37"/>
      <c r="IC201" s="37"/>
    </row>
    <row r="202" spans="1:237" ht="14.4" customHeight="1" thickBot="1">
      <c r="A202" s="312"/>
      <c r="B202" s="387"/>
      <c r="C202" s="412" t="s">
        <v>205</v>
      </c>
      <c r="D202" s="394" t="s">
        <v>122</v>
      </c>
      <c r="E202" s="642">
        <f>SUM('Dades organització'!E148,'Espai esdeveniment'!E90,'Dades alimentació i begudes'!E101,'Altres empreses proveïdores'!E79,'Dades Allotjament'!E69,'Dades transport'!E94)</f>
        <v>0</v>
      </c>
      <c r="H202" s="312"/>
      <c r="I202" s="312"/>
      <c r="J202" s="312"/>
      <c r="K202" s="312"/>
      <c r="L202" s="312"/>
      <c r="M202" s="312"/>
      <c r="N202" s="312"/>
      <c r="O202" s="312"/>
      <c r="P202" s="312"/>
      <c r="BT202" s="37"/>
      <c r="BU202" s="37"/>
      <c r="BV202" s="37"/>
      <c r="BW202" s="37"/>
      <c r="BX202" s="37"/>
      <c r="BY202" s="37"/>
      <c r="BZ202" s="37"/>
      <c r="CA202" s="37"/>
      <c r="CB202" s="37"/>
      <c r="CC202" s="37"/>
      <c r="CD202" s="37"/>
      <c r="CE202" s="37"/>
      <c r="CF202" s="37"/>
      <c r="CG202" s="37"/>
      <c r="CH202" s="37"/>
      <c r="CI202" s="37"/>
      <c r="CJ202" s="37"/>
      <c r="CK202" s="37"/>
      <c r="CL202" s="37"/>
      <c r="CM202" s="37"/>
      <c r="CN202" s="37"/>
      <c r="CO202" s="37"/>
      <c r="CP202" s="37"/>
      <c r="CQ202" s="37"/>
      <c r="CR202" s="37"/>
      <c r="CS202" s="37"/>
      <c r="CT202" s="37"/>
      <c r="CU202" s="37"/>
      <c r="CV202" s="37"/>
      <c r="CW202" s="37"/>
      <c r="CX202" s="37"/>
      <c r="CY202" s="37"/>
      <c r="CZ202" s="37"/>
      <c r="DA202" s="37"/>
      <c r="DB202" s="37"/>
      <c r="DC202" s="37"/>
      <c r="DD202" s="37"/>
      <c r="DE202" s="37"/>
      <c r="DF202" s="37"/>
      <c r="DG202" s="37"/>
      <c r="DH202" s="37"/>
      <c r="DI202" s="37"/>
      <c r="DJ202" s="37"/>
      <c r="DK202" s="37"/>
      <c r="DL202" s="37"/>
      <c r="DM202" s="37"/>
      <c r="DN202" s="37"/>
      <c r="DO202" s="37"/>
      <c r="DP202" s="37"/>
      <c r="DQ202" s="37"/>
      <c r="DR202" s="37"/>
      <c r="DS202" s="37"/>
      <c r="DT202" s="37"/>
      <c r="DU202" s="37"/>
      <c r="DV202" s="37"/>
      <c r="DW202" s="37"/>
      <c r="DX202" s="37"/>
      <c r="DY202" s="37"/>
      <c r="DZ202" s="37"/>
      <c r="EA202" s="37"/>
      <c r="EB202" s="37"/>
      <c r="EC202" s="37"/>
      <c r="ED202" s="37"/>
      <c r="EE202" s="37"/>
      <c r="EF202" s="37"/>
      <c r="EG202" s="37"/>
      <c r="EH202" s="37"/>
      <c r="EI202" s="37"/>
      <c r="EJ202" s="37"/>
      <c r="EK202" s="37"/>
      <c r="EL202" s="37"/>
      <c r="EM202" s="37"/>
      <c r="EN202" s="37"/>
      <c r="EO202" s="37"/>
      <c r="EP202" s="37"/>
      <c r="EQ202" s="37"/>
      <c r="ER202" s="37"/>
      <c r="ES202" s="37"/>
      <c r="ET202" s="37"/>
      <c r="EU202" s="37"/>
      <c r="EV202" s="37"/>
      <c r="EW202" s="37"/>
      <c r="EX202" s="37"/>
      <c r="EY202" s="37"/>
      <c r="EZ202" s="37"/>
      <c r="FA202" s="37"/>
      <c r="FB202" s="37"/>
      <c r="FC202" s="37"/>
      <c r="FD202" s="37"/>
      <c r="FE202" s="37"/>
      <c r="FF202" s="37"/>
      <c r="FG202" s="37"/>
      <c r="FH202" s="37"/>
      <c r="FI202" s="37"/>
      <c r="FJ202" s="37"/>
      <c r="FK202" s="37"/>
      <c r="FL202" s="37"/>
      <c r="FM202" s="37"/>
      <c r="FN202" s="37"/>
      <c r="FO202" s="37"/>
      <c r="FP202" s="37"/>
      <c r="FQ202" s="37"/>
      <c r="FR202" s="37"/>
      <c r="FS202" s="37"/>
      <c r="FT202" s="37"/>
      <c r="FU202" s="37"/>
      <c r="FV202" s="37"/>
      <c r="FW202" s="37"/>
      <c r="FX202" s="37"/>
      <c r="FY202" s="37"/>
      <c r="FZ202" s="37"/>
      <c r="GA202" s="37"/>
      <c r="GB202" s="37"/>
      <c r="GC202" s="37"/>
      <c r="GD202" s="37"/>
      <c r="GE202" s="37"/>
      <c r="GF202" s="37"/>
      <c r="GG202" s="37"/>
      <c r="GH202" s="37"/>
      <c r="GI202" s="37"/>
      <c r="GJ202" s="37"/>
      <c r="GK202" s="37"/>
      <c r="GL202" s="37"/>
      <c r="GM202" s="37"/>
      <c r="GN202" s="37"/>
      <c r="GO202" s="37"/>
      <c r="GP202" s="37"/>
      <c r="GQ202" s="37"/>
      <c r="GR202" s="37"/>
      <c r="GS202" s="37"/>
      <c r="GT202" s="37"/>
      <c r="GU202" s="37"/>
      <c r="GV202" s="37"/>
      <c r="GW202" s="37"/>
      <c r="GX202" s="37"/>
      <c r="GY202" s="37"/>
      <c r="GZ202" s="37"/>
      <c r="HA202" s="37"/>
      <c r="HB202" s="37"/>
      <c r="HC202" s="37"/>
      <c r="HD202" s="37"/>
      <c r="HE202" s="37"/>
      <c r="HF202" s="37"/>
      <c r="HG202" s="37"/>
      <c r="HH202" s="37"/>
      <c r="HI202" s="37"/>
      <c r="HJ202" s="37"/>
      <c r="HK202" s="37"/>
      <c r="HL202" s="37"/>
      <c r="HM202" s="37"/>
      <c r="HN202" s="37"/>
      <c r="HO202" s="37"/>
      <c r="HP202" s="37"/>
      <c r="HQ202" s="37"/>
      <c r="HR202" s="37"/>
      <c r="HS202" s="37"/>
      <c r="HT202" s="37"/>
      <c r="HU202" s="37"/>
      <c r="HV202" s="37"/>
      <c r="HW202" s="37"/>
      <c r="HX202" s="37"/>
      <c r="HY202" s="37"/>
      <c r="HZ202" s="37"/>
      <c r="IA202" s="37"/>
      <c r="IB202" s="37"/>
      <c r="IC202" s="37"/>
    </row>
    <row r="203" spans="1:237" ht="14.4" customHeight="1" thickBot="1">
      <c r="A203" s="312"/>
      <c r="B203" s="388"/>
      <c r="C203" s="412" t="s">
        <v>206</v>
      </c>
      <c r="D203" s="394" t="s">
        <v>122</v>
      </c>
      <c r="E203" s="642">
        <f>SUM('Dades organització'!E149,'Espai esdeveniment'!E91,'Dades alimentació i begudes'!E102,'Altres empreses proveïdores'!E80,'Dades Allotjament'!E70,'Dades transport'!E95)</f>
        <v>0</v>
      </c>
      <c r="H203" s="312"/>
      <c r="I203" s="312"/>
      <c r="J203" s="312"/>
      <c r="K203" s="312"/>
      <c r="L203" s="312"/>
      <c r="M203" s="312"/>
      <c r="N203" s="312"/>
      <c r="O203" s="312"/>
      <c r="P203" s="312"/>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c r="DC203" s="37"/>
      <c r="DD203" s="37"/>
      <c r="DE203" s="37"/>
      <c r="DF203" s="37"/>
      <c r="DG203" s="37"/>
      <c r="DH203" s="37"/>
      <c r="DI203" s="37"/>
      <c r="DJ203" s="37"/>
      <c r="DK203" s="37"/>
      <c r="DL203" s="37"/>
      <c r="DM203" s="37"/>
      <c r="DN203" s="37"/>
      <c r="DO203" s="37"/>
      <c r="DP203" s="37"/>
      <c r="DQ203" s="37"/>
      <c r="DR203" s="37"/>
      <c r="DS203" s="37"/>
      <c r="DT203" s="37"/>
      <c r="DU203" s="37"/>
      <c r="DV203" s="37"/>
      <c r="DW203" s="37"/>
      <c r="DX203" s="37"/>
      <c r="DY203" s="37"/>
      <c r="DZ203" s="37"/>
      <c r="EA203" s="37"/>
      <c r="EB203" s="37"/>
      <c r="EC203" s="37"/>
      <c r="ED203" s="37"/>
      <c r="EE203" s="37"/>
      <c r="EF203" s="37"/>
      <c r="EG203" s="37"/>
      <c r="EH203" s="37"/>
      <c r="EI203" s="37"/>
      <c r="EJ203" s="37"/>
      <c r="EK203" s="37"/>
      <c r="EL203" s="37"/>
      <c r="EM203" s="37"/>
      <c r="EN203" s="37"/>
      <c r="EO203" s="37"/>
      <c r="EP203" s="37"/>
      <c r="EQ203" s="37"/>
      <c r="ER203" s="37"/>
      <c r="ES203" s="37"/>
      <c r="ET203" s="37"/>
      <c r="EU203" s="37"/>
      <c r="EV203" s="37"/>
      <c r="EW203" s="37"/>
      <c r="EX203" s="37"/>
      <c r="EY203" s="37"/>
      <c r="EZ203" s="37"/>
      <c r="FA203" s="37"/>
      <c r="FB203" s="37"/>
      <c r="FC203" s="37"/>
      <c r="FD203" s="37"/>
      <c r="FE203" s="37"/>
      <c r="FF203" s="37"/>
      <c r="FG203" s="37"/>
      <c r="FH203" s="37"/>
      <c r="FI203" s="37"/>
      <c r="FJ203" s="37"/>
      <c r="FK203" s="37"/>
      <c r="FL203" s="37"/>
      <c r="FM203" s="37"/>
      <c r="FN203" s="37"/>
      <c r="FO203" s="37"/>
      <c r="FP203" s="37"/>
      <c r="FQ203" s="37"/>
      <c r="FR203" s="37"/>
      <c r="FS203" s="37"/>
      <c r="FT203" s="37"/>
      <c r="FU203" s="37"/>
      <c r="FV203" s="37"/>
      <c r="FW203" s="37"/>
      <c r="FX203" s="37"/>
      <c r="FY203" s="37"/>
      <c r="FZ203" s="37"/>
      <c r="GA203" s="37"/>
      <c r="GB203" s="37"/>
      <c r="GC203" s="37"/>
      <c r="GD203" s="37"/>
      <c r="GE203" s="37"/>
      <c r="GF203" s="37"/>
      <c r="GG203" s="37"/>
      <c r="GH203" s="37"/>
      <c r="GI203" s="37"/>
      <c r="GJ203" s="37"/>
      <c r="GK203" s="37"/>
      <c r="GL203" s="37"/>
      <c r="GM203" s="37"/>
      <c r="GN203" s="37"/>
      <c r="GO203" s="37"/>
      <c r="GP203" s="37"/>
      <c r="GQ203" s="37"/>
      <c r="GR203" s="37"/>
      <c r="GS203" s="37"/>
      <c r="GT203" s="37"/>
      <c r="GU203" s="37"/>
      <c r="GV203" s="37"/>
      <c r="GW203" s="37"/>
      <c r="GX203" s="37"/>
      <c r="GY203" s="37"/>
      <c r="GZ203" s="37"/>
      <c r="HA203" s="37"/>
      <c r="HB203" s="37"/>
      <c r="HC203" s="37"/>
      <c r="HD203" s="37"/>
      <c r="HE203" s="37"/>
      <c r="HF203" s="37"/>
      <c r="HG203" s="37"/>
      <c r="HH203" s="37"/>
      <c r="HI203" s="37"/>
      <c r="HJ203" s="37"/>
      <c r="HK203" s="37"/>
      <c r="HL203" s="37"/>
      <c r="HM203" s="37"/>
      <c r="HN203" s="37"/>
      <c r="HO203" s="37"/>
      <c r="HP203" s="37"/>
      <c r="HQ203" s="37"/>
      <c r="HR203" s="37"/>
      <c r="HS203" s="37"/>
      <c r="HT203" s="37"/>
      <c r="HU203" s="37"/>
      <c r="HV203" s="37"/>
      <c r="HW203" s="37"/>
      <c r="HX203" s="37"/>
      <c r="HY203" s="37"/>
      <c r="HZ203" s="37"/>
      <c r="IA203" s="37"/>
      <c r="IB203" s="37"/>
      <c r="IC203" s="37"/>
    </row>
    <row r="204" spans="1:237" ht="14.4" customHeight="1" thickBot="1">
      <c r="A204" s="312"/>
      <c r="B204" s="383"/>
      <c r="C204" s="412" t="s">
        <v>207</v>
      </c>
      <c r="D204" s="394" t="s">
        <v>122</v>
      </c>
      <c r="E204" s="642">
        <f>SUM('Dades organització'!E150,'Espai esdeveniment'!E92,'Dades alimentació i begudes'!E103,'Altres empreses proveïdores'!E81,'Dades Allotjament'!E71,'Dades transport'!E96)</f>
        <v>0</v>
      </c>
      <c r="H204" s="312"/>
      <c r="I204" s="312"/>
      <c r="J204" s="312"/>
      <c r="K204" s="312"/>
      <c r="L204" s="312"/>
      <c r="M204" s="312"/>
      <c r="N204" s="312"/>
      <c r="O204" s="312"/>
      <c r="P204" s="312"/>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c r="DC204" s="37"/>
      <c r="DD204" s="37"/>
      <c r="DE204" s="37"/>
      <c r="DF204" s="37"/>
      <c r="DG204" s="37"/>
      <c r="DH204" s="37"/>
      <c r="DI204" s="37"/>
      <c r="DJ204" s="37"/>
      <c r="DK204" s="37"/>
      <c r="DL204" s="37"/>
      <c r="DM204" s="37"/>
      <c r="DN204" s="37"/>
      <c r="DO204" s="37"/>
      <c r="DP204" s="37"/>
      <c r="DQ204" s="37"/>
      <c r="DR204" s="37"/>
      <c r="DS204" s="37"/>
      <c r="DT204" s="37"/>
      <c r="DU204" s="37"/>
      <c r="DV204" s="37"/>
      <c r="DW204" s="37"/>
      <c r="DX204" s="37"/>
      <c r="DY204" s="37"/>
      <c r="DZ204" s="37"/>
      <c r="EA204" s="37"/>
      <c r="EB204" s="37"/>
      <c r="EC204" s="37"/>
      <c r="ED204" s="37"/>
      <c r="EE204" s="37"/>
      <c r="EF204" s="37"/>
      <c r="EG204" s="37"/>
      <c r="EH204" s="37"/>
      <c r="EI204" s="37"/>
      <c r="EJ204" s="37"/>
      <c r="EK204" s="37"/>
      <c r="EL204" s="37"/>
      <c r="EM204" s="37"/>
      <c r="EN204" s="37"/>
      <c r="EO204" s="37"/>
      <c r="EP204" s="37"/>
      <c r="EQ204" s="37"/>
      <c r="ER204" s="37"/>
      <c r="ES204" s="37"/>
      <c r="ET204" s="37"/>
      <c r="EU204" s="37"/>
      <c r="EV204" s="37"/>
      <c r="EW204" s="37"/>
      <c r="EX204" s="37"/>
      <c r="EY204" s="37"/>
      <c r="EZ204" s="37"/>
      <c r="FA204" s="37"/>
      <c r="FB204" s="37"/>
      <c r="FC204" s="37"/>
      <c r="FD204" s="37"/>
      <c r="FE204" s="37"/>
      <c r="FF204" s="37"/>
      <c r="FG204" s="37"/>
      <c r="FH204" s="37"/>
      <c r="FI204" s="37"/>
      <c r="FJ204" s="37"/>
      <c r="FK204" s="37"/>
      <c r="FL204" s="37"/>
      <c r="FM204" s="37"/>
      <c r="FN204" s="37"/>
      <c r="FO204" s="37"/>
      <c r="FP204" s="37"/>
      <c r="FQ204" s="37"/>
      <c r="FR204" s="37"/>
      <c r="FS204" s="37"/>
      <c r="FT204" s="37"/>
      <c r="FU204" s="37"/>
      <c r="FV204" s="37"/>
      <c r="FW204" s="37"/>
      <c r="FX204" s="37"/>
      <c r="FY204" s="37"/>
      <c r="FZ204" s="37"/>
      <c r="GA204" s="37"/>
      <c r="GB204" s="37"/>
      <c r="GC204" s="37"/>
      <c r="GD204" s="37"/>
      <c r="GE204" s="37"/>
      <c r="GF204" s="37"/>
      <c r="GG204" s="37"/>
      <c r="GH204" s="37"/>
      <c r="GI204" s="37"/>
      <c r="GJ204" s="37"/>
      <c r="GK204" s="37"/>
      <c r="GL204" s="37"/>
      <c r="GM204" s="37"/>
      <c r="GN204" s="37"/>
      <c r="GO204" s="37"/>
      <c r="GP204" s="37"/>
      <c r="GQ204" s="37"/>
      <c r="GR204" s="37"/>
      <c r="GS204" s="37"/>
      <c r="GT204" s="37"/>
      <c r="GU204" s="37"/>
      <c r="GV204" s="37"/>
      <c r="GW204" s="37"/>
      <c r="GX204" s="37"/>
      <c r="GY204" s="37"/>
      <c r="GZ204" s="37"/>
      <c r="HA204" s="37"/>
      <c r="HB204" s="37"/>
      <c r="HC204" s="37"/>
      <c r="HD204" s="37"/>
      <c r="HE204" s="37"/>
      <c r="HF204" s="37"/>
      <c r="HG204" s="37"/>
      <c r="HH204" s="37"/>
      <c r="HI204" s="37"/>
      <c r="HJ204" s="37"/>
      <c r="HK204" s="37"/>
      <c r="HL204" s="37"/>
      <c r="HM204" s="37"/>
      <c r="HN204" s="37"/>
      <c r="HO204" s="37"/>
      <c r="HP204" s="37"/>
      <c r="HQ204" s="37"/>
      <c r="HR204" s="37"/>
      <c r="HS204" s="37"/>
      <c r="HT204" s="37"/>
      <c r="HU204" s="37"/>
      <c r="HV204" s="37"/>
      <c r="HW204" s="37"/>
      <c r="HX204" s="37"/>
      <c r="HY204" s="37"/>
      <c r="HZ204" s="37"/>
      <c r="IA204" s="37"/>
      <c r="IB204" s="37"/>
      <c r="IC204" s="37"/>
    </row>
    <row r="205" spans="1:237" ht="14.4" customHeight="1" thickBot="1">
      <c r="A205" s="312"/>
      <c r="B205" s="388"/>
      <c r="C205" s="412" t="s">
        <v>208</v>
      </c>
      <c r="D205" s="394" t="s">
        <v>122</v>
      </c>
      <c r="E205" s="642">
        <f>SUM('Dades organització'!E151,'Espai esdeveniment'!E93,'Dades alimentació i begudes'!E104,'Altres empreses proveïdores'!E82,'Dades Allotjament'!E72,'Dades transport'!E97)</f>
        <v>0</v>
      </c>
      <c r="H205" s="312"/>
      <c r="I205" s="312"/>
      <c r="J205" s="312"/>
      <c r="K205" s="312"/>
      <c r="L205" s="312"/>
      <c r="M205" s="312"/>
      <c r="N205" s="312"/>
      <c r="O205" s="312"/>
      <c r="P205" s="312"/>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c r="DC205" s="37"/>
      <c r="DD205" s="37"/>
      <c r="DE205" s="37"/>
      <c r="DF205" s="37"/>
      <c r="DG205" s="37"/>
      <c r="DH205" s="37"/>
      <c r="DI205" s="37"/>
      <c r="DJ205" s="37"/>
      <c r="DK205" s="37"/>
      <c r="DL205" s="37"/>
      <c r="DM205" s="37"/>
      <c r="DN205" s="37"/>
      <c r="DO205" s="37"/>
      <c r="DP205" s="37"/>
      <c r="DQ205" s="37"/>
      <c r="DR205" s="37"/>
      <c r="DS205" s="37"/>
      <c r="DT205" s="37"/>
      <c r="DU205" s="37"/>
      <c r="DV205" s="37"/>
      <c r="DW205" s="37"/>
      <c r="DX205" s="37"/>
      <c r="DY205" s="37"/>
      <c r="DZ205" s="37"/>
      <c r="EA205" s="37"/>
      <c r="EB205" s="37"/>
      <c r="EC205" s="37"/>
      <c r="ED205" s="37"/>
      <c r="EE205" s="37"/>
      <c r="EF205" s="37"/>
      <c r="EG205" s="37"/>
      <c r="EH205" s="37"/>
      <c r="EI205" s="37"/>
      <c r="EJ205" s="37"/>
      <c r="EK205" s="37"/>
      <c r="EL205" s="37"/>
      <c r="EM205" s="37"/>
      <c r="EN205" s="37"/>
      <c r="EO205" s="37"/>
      <c r="EP205" s="37"/>
      <c r="EQ205" s="37"/>
      <c r="ER205" s="37"/>
      <c r="ES205" s="37"/>
      <c r="ET205" s="37"/>
      <c r="EU205" s="37"/>
      <c r="EV205" s="37"/>
      <c r="EW205" s="37"/>
      <c r="EX205" s="37"/>
      <c r="EY205" s="37"/>
      <c r="EZ205" s="37"/>
      <c r="FA205" s="37"/>
      <c r="FB205" s="37"/>
      <c r="FC205" s="37"/>
      <c r="FD205" s="37"/>
      <c r="FE205" s="37"/>
      <c r="FF205" s="37"/>
      <c r="FG205" s="37"/>
      <c r="FH205" s="37"/>
      <c r="FI205" s="37"/>
      <c r="FJ205" s="37"/>
      <c r="FK205" s="37"/>
      <c r="FL205" s="37"/>
      <c r="FM205" s="37"/>
      <c r="FN205" s="37"/>
      <c r="FO205" s="37"/>
      <c r="FP205" s="37"/>
      <c r="FQ205" s="37"/>
      <c r="FR205" s="37"/>
      <c r="FS205" s="37"/>
      <c r="FT205" s="37"/>
      <c r="FU205" s="37"/>
      <c r="FV205" s="37"/>
      <c r="FW205" s="37"/>
      <c r="FX205" s="37"/>
      <c r="FY205" s="37"/>
      <c r="FZ205" s="37"/>
      <c r="GA205" s="37"/>
      <c r="GB205" s="37"/>
      <c r="GC205" s="37"/>
      <c r="GD205" s="37"/>
      <c r="GE205" s="37"/>
      <c r="GF205" s="37"/>
      <c r="GG205" s="37"/>
      <c r="GH205" s="37"/>
      <c r="GI205" s="37"/>
      <c r="GJ205" s="37"/>
      <c r="GK205" s="37"/>
      <c r="GL205" s="37"/>
      <c r="GM205" s="37"/>
      <c r="GN205" s="37"/>
      <c r="GO205" s="37"/>
      <c r="GP205" s="37"/>
      <c r="GQ205" s="37"/>
      <c r="GR205" s="37"/>
      <c r="GS205" s="37"/>
      <c r="GT205" s="37"/>
      <c r="GU205" s="37"/>
      <c r="GV205" s="37"/>
      <c r="GW205" s="37"/>
      <c r="GX205" s="37"/>
      <c r="GY205" s="37"/>
      <c r="GZ205" s="37"/>
      <c r="HA205" s="37"/>
      <c r="HB205" s="37"/>
      <c r="HC205" s="37"/>
      <c r="HD205" s="37"/>
      <c r="HE205" s="37"/>
      <c r="HF205" s="37"/>
      <c r="HG205" s="37"/>
      <c r="HH205" s="37"/>
      <c r="HI205" s="37"/>
      <c r="HJ205" s="37"/>
      <c r="HK205" s="37"/>
      <c r="HL205" s="37"/>
      <c r="HM205" s="37"/>
      <c r="HN205" s="37"/>
      <c r="HO205" s="37"/>
      <c r="HP205" s="37"/>
      <c r="HQ205" s="37"/>
      <c r="HR205" s="37"/>
      <c r="HS205" s="37"/>
      <c r="HT205" s="37"/>
      <c r="HU205" s="37"/>
      <c r="HV205" s="37"/>
      <c r="HW205" s="37"/>
      <c r="HX205" s="37"/>
      <c r="HY205" s="37"/>
      <c r="HZ205" s="37"/>
      <c r="IA205" s="37"/>
      <c r="IB205" s="37"/>
      <c r="IC205" s="37"/>
    </row>
    <row r="206" spans="1:237" ht="14.4" customHeight="1" thickBot="1">
      <c r="A206" s="312"/>
      <c r="B206" s="383"/>
      <c r="C206" s="412" t="s">
        <v>528</v>
      </c>
      <c r="D206" s="394" t="s">
        <v>122</v>
      </c>
      <c r="E206" s="642">
        <f>SUM('Dades organització'!E152,'Espai esdeveniment'!E94,'Dades alimentació i begudes'!E105,'Altres empreses proveïdores'!E83,'Dades Allotjament'!E73,'Dades transport'!E98)</f>
        <v>0</v>
      </c>
      <c r="H206" s="312"/>
      <c r="I206" s="312"/>
      <c r="J206" s="312"/>
      <c r="K206" s="312"/>
      <c r="L206" s="312"/>
      <c r="M206" s="312"/>
      <c r="N206" s="312"/>
      <c r="O206" s="312"/>
      <c r="P206" s="312"/>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c r="DC206" s="37"/>
      <c r="DD206" s="37"/>
      <c r="DE206" s="37"/>
      <c r="DF206" s="37"/>
      <c r="DG206" s="37"/>
      <c r="DH206" s="37"/>
      <c r="DI206" s="37"/>
      <c r="DJ206" s="37"/>
      <c r="DK206" s="37"/>
      <c r="DL206" s="37"/>
      <c r="DM206" s="37"/>
      <c r="DN206" s="37"/>
      <c r="DO206" s="37"/>
      <c r="DP206" s="37"/>
      <c r="DQ206" s="37"/>
      <c r="DR206" s="37"/>
      <c r="DS206" s="37"/>
      <c r="DT206" s="37"/>
      <c r="DU206" s="37"/>
      <c r="DV206" s="37"/>
      <c r="DW206" s="37"/>
      <c r="DX206" s="37"/>
      <c r="DY206" s="37"/>
      <c r="DZ206" s="37"/>
      <c r="EA206" s="37"/>
      <c r="EB206" s="37"/>
      <c r="EC206" s="37"/>
      <c r="ED206" s="37"/>
      <c r="EE206" s="37"/>
      <c r="EF206" s="37"/>
      <c r="EG206" s="37"/>
      <c r="EH206" s="37"/>
      <c r="EI206" s="37"/>
      <c r="EJ206" s="37"/>
      <c r="EK206" s="37"/>
      <c r="EL206" s="37"/>
      <c r="EM206" s="37"/>
      <c r="EN206" s="37"/>
      <c r="EO206" s="37"/>
      <c r="EP206" s="37"/>
      <c r="EQ206" s="37"/>
      <c r="ER206" s="37"/>
      <c r="ES206" s="37"/>
      <c r="ET206" s="37"/>
      <c r="EU206" s="37"/>
      <c r="EV206" s="37"/>
      <c r="EW206" s="37"/>
      <c r="EX206" s="37"/>
      <c r="EY206" s="37"/>
      <c r="EZ206" s="37"/>
      <c r="FA206" s="37"/>
      <c r="FB206" s="37"/>
      <c r="FC206" s="37"/>
      <c r="FD206" s="37"/>
      <c r="FE206" s="37"/>
      <c r="FF206" s="37"/>
      <c r="FG206" s="37"/>
      <c r="FH206" s="37"/>
      <c r="FI206" s="37"/>
      <c r="FJ206" s="37"/>
      <c r="FK206" s="37"/>
      <c r="FL206" s="37"/>
      <c r="FM206" s="37"/>
      <c r="FN206" s="37"/>
      <c r="FO206" s="37"/>
      <c r="FP206" s="37"/>
      <c r="FQ206" s="37"/>
      <c r="FR206" s="37"/>
      <c r="FS206" s="37"/>
      <c r="FT206" s="37"/>
      <c r="FU206" s="37"/>
      <c r="FV206" s="37"/>
      <c r="FW206" s="37"/>
      <c r="FX206" s="37"/>
      <c r="FY206" s="37"/>
      <c r="FZ206" s="37"/>
      <c r="GA206" s="37"/>
      <c r="GB206" s="37"/>
      <c r="GC206" s="37"/>
      <c r="GD206" s="37"/>
      <c r="GE206" s="37"/>
      <c r="GF206" s="37"/>
      <c r="GG206" s="37"/>
      <c r="GH206" s="37"/>
      <c r="GI206" s="37"/>
      <c r="GJ206" s="37"/>
      <c r="GK206" s="37"/>
      <c r="GL206" s="37"/>
      <c r="GM206" s="37"/>
      <c r="GN206" s="37"/>
      <c r="GO206" s="37"/>
      <c r="GP206" s="37"/>
      <c r="GQ206" s="37"/>
      <c r="GR206" s="37"/>
      <c r="GS206" s="37"/>
      <c r="GT206" s="37"/>
      <c r="GU206" s="37"/>
      <c r="GV206" s="37"/>
      <c r="GW206" s="37"/>
      <c r="GX206" s="37"/>
      <c r="GY206" s="37"/>
      <c r="GZ206" s="37"/>
      <c r="HA206" s="37"/>
      <c r="HB206" s="37"/>
      <c r="HC206" s="37"/>
      <c r="HD206" s="37"/>
      <c r="HE206" s="37"/>
      <c r="HF206" s="37"/>
      <c r="HG206" s="37"/>
      <c r="HH206" s="37"/>
      <c r="HI206" s="37"/>
      <c r="HJ206" s="37"/>
      <c r="HK206" s="37"/>
      <c r="HL206" s="37"/>
      <c r="HM206" s="37"/>
      <c r="HN206" s="37"/>
      <c r="HO206" s="37"/>
      <c r="HP206" s="37"/>
      <c r="HQ206" s="37"/>
      <c r="HR206" s="37"/>
      <c r="HS206" s="37"/>
      <c r="HT206" s="37"/>
      <c r="HU206" s="37"/>
      <c r="HV206" s="37"/>
      <c r="HW206" s="37"/>
      <c r="HX206" s="37"/>
      <c r="HY206" s="37"/>
      <c r="HZ206" s="37"/>
      <c r="IA206" s="37"/>
      <c r="IB206" s="37"/>
      <c r="IC206" s="37"/>
    </row>
    <row r="207" spans="1:237" ht="15" customHeight="1" thickBot="1">
      <c r="A207" s="312"/>
      <c r="B207" s="389"/>
      <c r="C207" s="413" t="s">
        <v>529</v>
      </c>
      <c r="D207" s="398" t="s">
        <v>122</v>
      </c>
      <c r="E207" s="642">
        <f>SUM('Dades organització'!E153,'Espai esdeveniment'!E95,'Dades alimentació i begudes'!E106,'Altres empreses proveïdores'!E84,'Dades Allotjament'!E74,'Dades transport'!E99)</f>
        <v>0</v>
      </c>
      <c r="H207" s="312"/>
      <c r="I207" s="312"/>
      <c r="J207" s="312"/>
      <c r="K207" s="312"/>
      <c r="L207" s="312"/>
      <c r="M207" s="312"/>
      <c r="N207" s="312"/>
      <c r="O207" s="312"/>
      <c r="P207" s="312"/>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c r="DC207" s="37"/>
      <c r="DD207" s="37"/>
      <c r="DE207" s="37"/>
      <c r="DF207" s="37"/>
      <c r="DG207" s="37"/>
      <c r="DH207" s="37"/>
      <c r="DI207" s="37"/>
      <c r="DJ207" s="37"/>
      <c r="DK207" s="37"/>
      <c r="DL207" s="37"/>
      <c r="DM207" s="37"/>
      <c r="DN207" s="37"/>
      <c r="DO207" s="37"/>
      <c r="DP207" s="37"/>
      <c r="DQ207" s="37"/>
      <c r="DR207" s="37"/>
      <c r="DS207" s="37"/>
      <c r="DT207" s="37"/>
      <c r="DU207" s="37"/>
      <c r="DV207" s="37"/>
      <c r="DW207" s="37"/>
      <c r="DX207" s="37"/>
      <c r="DY207" s="37"/>
      <c r="DZ207" s="37"/>
      <c r="EA207" s="37"/>
      <c r="EB207" s="37"/>
      <c r="EC207" s="37"/>
      <c r="ED207" s="37"/>
      <c r="EE207" s="37"/>
      <c r="EF207" s="37"/>
      <c r="EG207" s="37"/>
      <c r="EH207" s="37"/>
      <c r="EI207" s="37"/>
      <c r="EJ207" s="37"/>
      <c r="EK207" s="37"/>
      <c r="EL207" s="37"/>
      <c r="EM207" s="37"/>
      <c r="EN207" s="37"/>
      <c r="EO207" s="37"/>
      <c r="EP207" s="37"/>
      <c r="EQ207" s="37"/>
      <c r="ER207" s="37"/>
      <c r="ES207" s="37"/>
      <c r="ET207" s="37"/>
      <c r="EU207" s="37"/>
      <c r="EV207" s="37"/>
      <c r="EW207" s="37"/>
      <c r="EX207" s="37"/>
      <c r="EY207" s="37"/>
      <c r="EZ207" s="37"/>
      <c r="FA207" s="37"/>
      <c r="FB207" s="37"/>
      <c r="FC207" s="37"/>
      <c r="FD207" s="37"/>
      <c r="FE207" s="37"/>
      <c r="FF207" s="37"/>
      <c r="FG207" s="37"/>
      <c r="FH207" s="37"/>
      <c r="FI207" s="37"/>
      <c r="FJ207" s="37"/>
      <c r="FK207" s="37"/>
      <c r="FL207" s="37"/>
      <c r="FM207" s="37"/>
      <c r="FN207" s="37"/>
      <c r="FO207" s="37"/>
      <c r="FP207" s="37"/>
      <c r="FQ207" s="37"/>
      <c r="FR207" s="37"/>
      <c r="FS207" s="37"/>
      <c r="FT207" s="37"/>
      <c r="FU207" s="37"/>
      <c r="FV207" s="37"/>
      <c r="FW207" s="37"/>
      <c r="FX207" s="37"/>
      <c r="FY207" s="37"/>
      <c r="FZ207" s="37"/>
      <c r="GA207" s="37"/>
      <c r="GB207" s="37"/>
      <c r="GC207" s="37"/>
      <c r="GD207" s="37"/>
      <c r="GE207" s="37"/>
      <c r="GF207" s="37"/>
      <c r="GG207" s="37"/>
      <c r="GH207" s="37"/>
      <c r="GI207" s="37"/>
      <c r="GJ207" s="37"/>
      <c r="GK207" s="37"/>
      <c r="GL207" s="37"/>
      <c r="GM207" s="37"/>
      <c r="GN207" s="37"/>
      <c r="GO207" s="37"/>
      <c r="GP207" s="37"/>
      <c r="GQ207" s="37"/>
      <c r="GR207" s="37"/>
      <c r="GS207" s="37"/>
      <c r="GT207" s="37"/>
      <c r="GU207" s="37"/>
      <c r="GV207" s="37"/>
      <c r="GW207" s="37"/>
      <c r="GX207" s="37"/>
      <c r="GY207" s="37"/>
      <c r="GZ207" s="37"/>
      <c r="HA207" s="37"/>
      <c r="HB207" s="37"/>
      <c r="HC207" s="37"/>
      <c r="HD207" s="37"/>
      <c r="HE207" s="37"/>
      <c r="HF207" s="37"/>
      <c r="HG207" s="37"/>
      <c r="HH207" s="37"/>
      <c r="HI207" s="37"/>
      <c r="HJ207" s="37"/>
      <c r="HK207" s="37"/>
      <c r="HL207" s="37"/>
      <c r="HM207" s="37"/>
      <c r="HN207" s="37"/>
      <c r="HO207" s="37"/>
      <c r="HP207" s="37"/>
      <c r="HQ207" s="37"/>
      <c r="HR207" s="37"/>
      <c r="HS207" s="37"/>
      <c r="HT207" s="37"/>
      <c r="HU207" s="37"/>
      <c r="HV207" s="37"/>
      <c r="HW207" s="37"/>
      <c r="HX207" s="37"/>
      <c r="HY207" s="37"/>
      <c r="HZ207" s="37"/>
      <c r="IA207" s="37"/>
      <c r="IB207" s="37"/>
      <c r="IC207" s="37"/>
    </row>
    <row r="208" spans="1:237">
      <c r="A208" s="312"/>
      <c r="B208" s="312"/>
      <c r="C208" s="312"/>
      <c r="D208" s="312"/>
      <c r="E208" s="312"/>
      <c r="H208" s="312"/>
      <c r="I208" s="312"/>
      <c r="J208" s="312"/>
      <c r="K208" s="312"/>
      <c r="L208" s="312"/>
      <c r="M208" s="312"/>
      <c r="N208" s="312"/>
      <c r="O208" s="312"/>
      <c r="P208" s="312"/>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c r="DC208" s="37"/>
      <c r="DD208" s="37"/>
      <c r="DE208" s="37"/>
      <c r="DF208" s="37"/>
      <c r="DG208" s="37"/>
      <c r="DH208" s="37"/>
      <c r="DI208" s="37"/>
      <c r="DJ208" s="37"/>
      <c r="DK208" s="37"/>
      <c r="DL208" s="37"/>
      <c r="DM208" s="37"/>
      <c r="DN208" s="37"/>
      <c r="DO208" s="37"/>
      <c r="DP208" s="37"/>
      <c r="DQ208" s="37"/>
      <c r="DR208" s="37"/>
      <c r="DS208" s="37"/>
      <c r="DT208" s="37"/>
      <c r="DU208" s="37"/>
      <c r="DV208" s="37"/>
      <c r="DW208" s="37"/>
      <c r="DX208" s="37"/>
      <c r="DY208" s="37"/>
      <c r="DZ208" s="37"/>
      <c r="EA208" s="37"/>
      <c r="EB208" s="37"/>
      <c r="EC208" s="37"/>
      <c r="ED208" s="37"/>
      <c r="EE208" s="37"/>
      <c r="EF208" s="37"/>
      <c r="EG208" s="37"/>
      <c r="EH208" s="37"/>
      <c r="EI208" s="37"/>
      <c r="EJ208" s="37"/>
      <c r="EK208" s="37"/>
      <c r="EL208" s="37"/>
      <c r="EM208" s="37"/>
      <c r="EN208" s="37"/>
      <c r="EO208" s="37"/>
      <c r="EP208" s="37"/>
      <c r="EQ208" s="37"/>
      <c r="ER208" s="37"/>
      <c r="ES208" s="37"/>
      <c r="ET208" s="37"/>
      <c r="EU208" s="37"/>
      <c r="EV208" s="37"/>
      <c r="EW208" s="37"/>
      <c r="EX208" s="37"/>
      <c r="EY208" s="37"/>
      <c r="EZ208" s="37"/>
      <c r="FA208" s="37"/>
      <c r="FB208" s="37"/>
      <c r="FC208" s="37"/>
      <c r="FD208" s="37"/>
      <c r="FE208" s="37"/>
      <c r="FF208" s="37"/>
      <c r="FG208" s="37"/>
      <c r="FH208" s="37"/>
      <c r="FI208" s="37"/>
      <c r="FJ208" s="37"/>
      <c r="FK208" s="37"/>
      <c r="FL208" s="37"/>
      <c r="FM208" s="37"/>
      <c r="FN208" s="37"/>
      <c r="FO208" s="37"/>
      <c r="FP208" s="37"/>
      <c r="FQ208" s="37"/>
      <c r="FR208" s="37"/>
      <c r="FS208" s="37"/>
      <c r="FT208" s="37"/>
      <c r="FU208" s="37"/>
      <c r="FV208" s="37"/>
      <c r="FW208" s="37"/>
      <c r="FX208" s="37"/>
      <c r="FY208" s="37"/>
      <c r="FZ208" s="37"/>
      <c r="GA208" s="37"/>
      <c r="GB208" s="37"/>
      <c r="GC208" s="37"/>
      <c r="GD208" s="37"/>
      <c r="GE208" s="37"/>
      <c r="GF208" s="37"/>
      <c r="GG208" s="37"/>
      <c r="GH208" s="37"/>
      <c r="GI208" s="37"/>
      <c r="GJ208" s="37"/>
      <c r="GK208" s="37"/>
      <c r="GL208" s="37"/>
      <c r="GM208" s="37"/>
      <c r="GN208" s="37"/>
      <c r="GO208" s="37"/>
      <c r="GP208" s="37"/>
      <c r="GQ208" s="37"/>
      <c r="GR208" s="37"/>
      <c r="GS208" s="37"/>
      <c r="GT208" s="37"/>
      <c r="GU208" s="37"/>
      <c r="GV208" s="37"/>
      <c r="GW208" s="37"/>
      <c r="GX208" s="37"/>
      <c r="GY208" s="37"/>
      <c r="GZ208" s="37"/>
      <c r="HA208" s="37"/>
      <c r="HB208" s="37"/>
      <c r="HC208" s="37"/>
      <c r="HD208" s="37"/>
      <c r="HE208" s="37"/>
      <c r="HF208" s="37"/>
      <c r="HG208" s="37"/>
      <c r="HH208" s="37"/>
      <c r="HI208" s="37"/>
      <c r="HJ208" s="37"/>
      <c r="HK208" s="37"/>
      <c r="HL208" s="37"/>
      <c r="HM208" s="37"/>
      <c r="HN208" s="37"/>
      <c r="HO208" s="37"/>
      <c r="HP208" s="37"/>
      <c r="HQ208" s="37"/>
      <c r="HR208" s="37"/>
      <c r="HS208" s="37"/>
      <c r="HT208" s="37"/>
      <c r="HU208" s="37"/>
      <c r="HV208" s="37"/>
      <c r="HW208" s="37"/>
      <c r="HX208" s="37"/>
      <c r="HY208" s="37"/>
      <c r="HZ208" s="37"/>
      <c r="IA208" s="37"/>
      <c r="IB208" s="37"/>
      <c r="IC208" s="37"/>
    </row>
    <row r="209" spans="1:237" ht="21">
      <c r="A209" s="494" t="s">
        <v>209</v>
      </c>
      <c r="B209" s="495" t="s">
        <v>210</v>
      </c>
      <c r="C209" s="494"/>
      <c r="D209" s="494"/>
      <c r="E209" s="494"/>
      <c r="H209" s="312"/>
      <c r="I209" s="312"/>
      <c r="J209" s="312"/>
      <c r="K209" s="312"/>
      <c r="L209" s="312"/>
      <c r="M209" s="312"/>
      <c r="N209" s="312"/>
      <c r="O209" s="312"/>
      <c r="P209" s="312"/>
      <c r="BT209" s="37"/>
      <c r="BU209" s="37"/>
      <c r="BV209" s="37"/>
      <c r="BW209" s="37"/>
      <c r="BX209" s="37"/>
      <c r="BY209" s="37"/>
      <c r="BZ209" s="37"/>
      <c r="CA209" s="37"/>
      <c r="CB209" s="37"/>
      <c r="CC209" s="37"/>
      <c r="CD209" s="37"/>
      <c r="CE209" s="37"/>
      <c r="CF209" s="37"/>
      <c r="CG209" s="37"/>
      <c r="CH209" s="37"/>
      <c r="CI209" s="37"/>
      <c r="CJ209" s="37"/>
      <c r="CK209" s="37"/>
      <c r="CL209" s="37"/>
      <c r="CM209" s="37"/>
      <c r="CN209" s="37"/>
      <c r="CO209" s="37"/>
      <c r="CP209" s="37"/>
      <c r="CQ209" s="37"/>
      <c r="CR209" s="37"/>
      <c r="CS209" s="37"/>
      <c r="CT209" s="37"/>
      <c r="CU209" s="37"/>
      <c r="CV209" s="37"/>
      <c r="CW209" s="37"/>
      <c r="CX209" s="37"/>
      <c r="CY209" s="37"/>
      <c r="CZ209" s="37"/>
      <c r="DA209" s="37"/>
      <c r="DB209" s="37"/>
      <c r="DC209" s="37"/>
      <c r="DD209" s="37"/>
      <c r="DE209" s="37"/>
      <c r="DF209" s="37"/>
      <c r="DG209" s="37"/>
      <c r="DH209" s="37"/>
      <c r="DI209" s="37"/>
      <c r="DJ209" s="37"/>
      <c r="DK209" s="37"/>
      <c r="DL209" s="37"/>
      <c r="DM209" s="37"/>
      <c r="DN209" s="37"/>
      <c r="DO209" s="37"/>
      <c r="DP209" s="37"/>
      <c r="DQ209" s="37"/>
      <c r="DR209" s="37"/>
      <c r="DS209" s="37"/>
      <c r="DT209" s="37"/>
      <c r="DU209" s="37"/>
      <c r="DV209" s="37"/>
      <c r="DW209" s="37"/>
      <c r="DX209" s="37"/>
      <c r="DY209" s="37"/>
      <c r="DZ209" s="37"/>
      <c r="EA209" s="37"/>
      <c r="EB209" s="37"/>
      <c r="EC209" s="37"/>
      <c r="ED209" s="37"/>
      <c r="EE209" s="37"/>
      <c r="EF209" s="37"/>
      <c r="EG209" s="37"/>
      <c r="EH209" s="37"/>
      <c r="EI209" s="37"/>
      <c r="EJ209" s="37"/>
      <c r="EK209" s="37"/>
      <c r="EL209" s="37"/>
      <c r="EM209" s="37"/>
      <c r="EN209" s="37"/>
      <c r="EO209" s="37"/>
      <c r="EP209" s="37"/>
      <c r="EQ209" s="37"/>
      <c r="ER209" s="37"/>
      <c r="ES209" s="37"/>
      <c r="ET209" s="37"/>
      <c r="EU209" s="37"/>
      <c r="EV209" s="37"/>
      <c r="EW209" s="37"/>
      <c r="EX209" s="37"/>
      <c r="EY209" s="37"/>
      <c r="EZ209" s="37"/>
      <c r="FA209" s="37"/>
      <c r="FB209" s="37"/>
      <c r="FC209" s="37"/>
      <c r="FD209" s="37"/>
      <c r="FE209" s="37"/>
      <c r="FF209" s="37"/>
      <c r="FG209" s="37"/>
      <c r="FH209" s="37"/>
      <c r="FI209" s="37"/>
      <c r="FJ209" s="37"/>
      <c r="FK209" s="37"/>
      <c r="FL209" s="37"/>
      <c r="FM209" s="37"/>
      <c r="FN209" s="37"/>
      <c r="FO209" s="37"/>
      <c r="FP209" s="37"/>
      <c r="FQ209" s="37"/>
      <c r="FR209" s="37"/>
      <c r="FS209" s="37"/>
      <c r="FT209" s="37"/>
      <c r="FU209" s="37"/>
      <c r="FV209" s="37"/>
      <c r="FW209" s="37"/>
      <c r="FX209" s="37"/>
      <c r="FY209" s="37"/>
      <c r="FZ209" s="37"/>
      <c r="GA209" s="37"/>
      <c r="GB209" s="37"/>
      <c r="GC209" s="37"/>
      <c r="GD209" s="37"/>
      <c r="GE209" s="37"/>
      <c r="GF209" s="37"/>
      <c r="GG209" s="37"/>
      <c r="GH209" s="37"/>
      <c r="GI209" s="37"/>
      <c r="GJ209" s="37"/>
      <c r="GK209" s="37"/>
      <c r="GL209" s="37"/>
      <c r="GM209" s="37"/>
      <c r="GN209" s="37"/>
      <c r="GO209" s="37"/>
      <c r="GP209" s="37"/>
      <c r="GQ209" s="37"/>
      <c r="GR209" s="37"/>
      <c r="GS209" s="37"/>
      <c r="GT209" s="37"/>
      <c r="GU209" s="37"/>
      <c r="GV209" s="37"/>
      <c r="GW209" s="37"/>
      <c r="GX209" s="37"/>
      <c r="GY209" s="37"/>
      <c r="GZ209" s="37"/>
      <c r="HA209" s="37"/>
      <c r="HB209" s="37"/>
      <c r="HC209" s="37"/>
      <c r="HD209" s="37"/>
      <c r="HE209" s="37"/>
      <c r="HF209" s="37"/>
      <c r="HG209" s="37"/>
      <c r="HH209" s="37"/>
      <c r="HI209" s="37"/>
      <c r="HJ209" s="37"/>
      <c r="HK209" s="37"/>
      <c r="HL209" s="37"/>
      <c r="HM209" s="37"/>
      <c r="HN209" s="37"/>
      <c r="HO209" s="37"/>
      <c r="HP209" s="37"/>
      <c r="HQ209" s="37"/>
      <c r="HR209" s="37"/>
      <c r="HS209" s="37"/>
      <c r="HT209" s="37"/>
      <c r="HU209" s="37"/>
      <c r="HV209" s="37"/>
      <c r="HW209" s="37"/>
      <c r="HX209" s="37"/>
      <c r="HY209" s="37"/>
      <c r="HZ209" s="37"/>
      <c r="IA209" s="37"/>
      <c r="IB209" s="37"/>
      <c r="IC209" s="37"/>
    </row>
    <row r="210" spans="1:237" ht="21" hidden="1">
      <c r="A210" s="499"/>
      <c r="B210" s="500"/>
      <c r="C210" s="499"/>
      <c r="D210" s="499"/>
      <c r="E210" s="499"/>
      <c r="H210" s="312"/>
      <c r="I210" s="312"/>
      <c r="J210" s="312"/>
      <c r="K210" s="312"/>
      <c r="L210" s="312"/>
      <c r="M210" s="312"/>
      <c r="N210" s="312"/>
      <c r="O210" s="312"/>
      <c r="P210" s="312"/>
      <c r="BV210" s="37"/>
      <c r="BW210" s="37"/>
      <c r="BX210" s="37"/>
      <c r="BY210" s="37"/>
      <c r="BZ210" s="37"/>
      <c r="CA210" s="37"/>
      <c r="CB210" s="37"/>
      <c r="CC210" s="37"/>
      <c r="CD210" s="37"/>
      <c r="CE210" s="37"/>
      <c r="CF210" s="37"/>
      <c r="CG210" s="37"/>
      <c r="CH210" s="37"/>
      <c r="CI210" s="37"/>
      <c r="CJ210" s="37"/>
      <c r="CK210" s="37"/>
      <c r="CL210" s="37"/>
      <c r="CM210" s="37"/>
      <c r="CN210" s="37"/>
      <c r="CO210" s="37"/>
      <c r="CP210" s="37"/>
      <c r="CQ210" s="37"/>
      <c r="CR210" s="37"/>
      <c r="CS210" s="37"/>
      <c r="CT210" s="37"/>
      <c r="CU210" s="37"/>
      <c r="CV210" s="37"/>
      <c r="CW210" s="37"/>
      <c r="CX210" s="37"/>
      <c r="CY210" s="37"/>
      <c r="CZ210" s="37"/>
      <c r="DA210" s="37"/>
      <c r="DB210" s="37"/>
      <c r="DC210" s="37"/>
      <c r="DD210" s="37"/>
      <c r="DE210" s="37"/>
      <c r="DF210" s="37"/>
      <c r="DG210" s="37"/>
      <c r="DH210" s="37"/>
      <c r="DI210" s="37"/>
      <c r="DJ210" s="37"/>
      <c r="DK210" s="37"/>
      <c r="DL210" s="37"/>
      <c r="DM210" s="37"/>
      <c r="DN210" s="37"/>
      <c r="DO210" s="37"/>
      <c r="DP210" s="37"/>
      <c r="DQ210" s="37"/>
      <c r="DR210" s="37"/>
      <c r="DS210" s="37"/>
      <c r="DT210" s="37"/>
      <c r="DU210" s="37"/>
      <c r="DV210" s="37"/>
      <c r="DW210" s="37"/>
      <c r="DX210" s="37"/>
      <c r="DY210" s="37"/>
      <c r="DZ210" s="37"/>
      <c r="EA210" s="37"/>
      <c r="EB210" s="37"/>
      <c r="EC210" s="37"/>
      <c r="ED210" s="37"/>
      <c r="EE210" s="37"/>
      <c r="EF210" s="37"/>
      <c r="EG210" s="37"/>
      <c r="EH210" s="37"/>
      <c r="EI210" s="37"/>
      <c r="EJ210" s="37"/>
      <c r="EK210" s="37"/>
      <c r="EL210" s="37"/>
      <c r="EM210" s="37"/>
      <c r="EN210" s="37"/>
      <c r="EO210" s="37"/>
      <c r="EP210" s="37"/>
      <c r="EQ210" s="37"/>
      <c r="ER210" s="37"/>
      <c r="ES210" s="37"/>
      <c r="ET210" s="37"/>
      <c r="EU210" s="37"/>
      <c r="EV210" s="37"/>
      <c r="EW210" s="37"/>
      <c r="EX210" s="37"/>
      <c r="EY210" s="37"/>
      <c r="EZ210" s="37"/>
      <c r="FA210" s="37"/>
      <c r="FB210" s="37"/>
      <c r="FC210" s="37"/>
      <c r="FD210" s="37"/>
      <c r="FE210" s="37"/>
      <c r="FF210" s="37"/>
      <c r="FG210" s="37"/>
      <c r="FH210" s="37"/>
      <c r="FI210" s="37"/>
      <c r="FJ210" s="37"/>
      <c r="FK210" s="37"/>
      <c r="FL210" s="37"/>
      <c r="FM210" s="37"/>
      <c r="FN210" s="37"/>
      <c r="FO210" s="37"/>
      <c r="FP210" s="37"/>
      <c r="FQ210" s="37"/>
      <c r="FR210" s="37"/>
      <c r="FS210" s="37"/>
      <c r="FT210" s="37"/>
      <c r="FU210" s="37"/>
      <c r="FV210" s="37"/>
      <c r="FW210" s="37"/>
      <c r="FX210" s="37"/>
      <c r="FY210" s="37"/>
      <c r="FZ210" s="37"/>
      <c r="GA210" s="37"/>
      <c r="GB210" s="37"/>
      <c r="GC210" s="37"/>
      <c r="GD210" s="37"/>
      <c r="GE210" s="37"/>
      <c r="GF210" s="37"/>
      <c r="GG210" s="37"/>
      <c r="GH210" s="37"/>
      <c r="GI210" s="37"/>
      <c r="GJ210" s="37"/>
      <c r="GK210" s="37"/>
      <c r="GL210" s="37"/>
      <c r="GM210" s="37"/>
      <c r="GN210" s="37"/>
      <c r="GO210" s="37"/>
      <c r="GP210" s="37"/>
      <c r="GQ210" s="37"/>
      <c r="GR210" s="37"/>
      <c r="GS210" s="37"/>
      <c r="GT210" s="37"/>
      <c r="GU210" s="37"/>
      <c r="GV210" s="37"/>
      <c r="GW210" s="37"/>
      <c r="GX210" s="37"/>
      <c r="GY210" s="37"/>
      <c r="GZ210" s="37"/>
      <c r="HA210" s="37"/>
      <c r="HB210" s="37"/>
      <c r="HC210" s="37"/>
      <c r="HD210" s="37"/>
      <c r="HE210" s="37"/>
      <c r="HF210" s="37"/>
      <c r="HG210" s="37"/>
      <c r="HH210" s="37"/>
      <c r="HI210" s="37"/>
      <c r="HJ210" s="37"/>
      <c r="HK210" s="37"/>
      <c r="HL210" s="37"/>
      <c r="HM210" s="37"/>
      <c r="HN210" s="37"/>
      <c r="HO210" s="37"/>
      <c r="HP210" s="37"/>
      <c r="HQ210" s="37"/>
      <c r="HR210" s="37"/>
      <c r="HS210" s="37"/>
      <c r="HT210" s="37"/>
      <c r="HU210" s="37"/>
      <c r="HV210" s="37"/>
      <c r="HW210" s="37"/>
      <c r="HX210" s="37"/>
      <c r="HY210" s="37"/>
      <c r="HZ210" s="37"/>
      <c r="IA210" s="37"/>
      <c r="IB210" s="37"/>
      <c r="IC210" s="37"/>
    </row>
    <row r="211" spans="1:237" ht="15" customHeight="1" thickBot="1">
      <c r="A211" s="501" t="s">
        <v>6</v>
      </c>
      <c r="B211" s="716" t="s">
        <v>444</v>
      </c>
      <c r="C211" s="717"/>
      <c r="D211" s="717"/>
      <c r="E211" s="718"/>
      <c r="H211" s="312"/>
      <c r="I211" s="312"/>
      <c r="J211" s="312"/>
      <c r="K211" s="312"/>
      <c r="L211" s="312"/>
      <c r="M211" s="312"/>
      <c r="N211" s="312"/>
      <c r="O211" s="312"/>
      <c r="P211" s="312"/>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c r="DC211" s="37"/>
      <c r="DD211" s="37"/>
      <c r="DE211" s="37"/>
      <c r="DF211" s="37"/>
      <c r="DG211" s="37"/>
      <c r="DH211" s="37"/>
      <c r="DI211" s="37"/>
      <c r="DJ211" s="37"/>
      <c r="DK211" s="37"/>
      <c r="DL211" s="37"/>
      <c r="DM211" s="37"/>
      <c r="DN211" s="37"/>
      <c r="DO211" s="37"/>
      <c r="DP211" s="37"/>
      <c r="DQ211" s="37"/>
      <c r="DR211" s="37"/>
      <c r="DS211" s="37"/>
      <c r="DT211" s="37"/>
      <c r="DU211" s="37"/>
      <c r="DV211" s="37"/>
      <c r="DW211" s="37"/>
      <c r="DX211" s="37"/>
      <c r="DY211" s="37"/>
      <c r="DZ211" s="37"/>
      <c r="EA211" s="37"/>
      <c r="EB211" s="37"/>
      <c r="EC211" s="37"/>
      <c r="ED211" s="37"/>
      <c r="EE211" s="37"/>
      <c r="EF211" s="37"/>
      <c r="EG211" s="37"/>
      <c r="EH211" s="37"/>
      <c r="EI211" s="37"/>
      <c r="EJ211" s="37"/>
      <c r="EK211" s="37"/>
      <c r="EL211" s="37"/>
      <c r="EM211" s="37"/>
      <c r="EN211" s="37"/>
      <c r="EO211" s="37"/>
      <c r="EP211" s="37"/>
      <c r="EQ211" s="37"/>
      <c r="ER211" s="37"/>
      <c r="ES211" s="37"/>
      <c r="ET211" s="37"/>
      <c r="EU211" s="37"/>
      <c r="EV211" s="37"/>
      <c r="EW211" s="37"/>
      <c r="EX211" s="37"/>
      <c r="EY211" s="37"/>
      <c r="EZ211" s="37"/>
      <c r="FA211" s="37"/>
      <c r="FB211" s="37"/>
      <c r="FC211" s="37"/>
      <c r="FD211" s="37"/>
      <c r="FE211" s="37"/>
      <c r="FF211" s="37"/>
      <c r="FG211" s="37"/>
      <c r="FH211" s="37"/>
      <c r="FI211" s="37"/>
      <c r="FJ211" s="37"/>
      <c r="FK211" s="37"/>
      <c r="FL211" s="37"/>
      <c r="FM211" s="37"/>
      <c r="FN211" s="37"/>
      <c r="FO211" s="37"/>
      <c r="FP211" s="37"/>
      <c r="FQ211" s="37"/>
      <c r="FR211" s="37"/>
      <c r="FS211" s="37"/>
      <c r="FT211" s="37"/>
      <c r="FU211" s="37"/>
      <c r="FV211" s="37"/>
      <c r="FW211" s="37"/>
      <c r="FX211" s="37"/>
      <c r="FY211" s="37"/>
      <c r="FZ211" s="37"/>
      <c r="GA211" s="37"/>
      <c r="GB211" s="37"/>
      <c r="GC211" s="37"/>
      <c r="GD211" s="37"/>
      <c r="GE211" s="37"/>
      <c r="GF211" s="37"/>
      <c r="GG211" s="37"/>
      <c r="GH211" s="37"/>
      <c r="GI211" s="37"/>
      <c r="GJ211" s="37"/>
      <c r="GK211" s="37"/>
      <c r="GL211" s="37"/>
      <c r="GM211" s="37"/>
      <c r="GN211" s="37"/>
      <c r="GO211" s="37"/>
      <c r="GP211" s="37"/>
      <c r="GQ211" s="37"/>
      <c r="GR211" s="37"/>
      <c r="GS211" s="37"/>
      <c r="GT211" s="37"/>
      <c r="GU211" s="37"/>
      <c r="GV211" s="37"/>
      <c r="GW211" s="37"/>
      <c r="GX211" s="37"/>
      <c r="GY211" s="37"/>
      <c r="GZ211" s="37"/>
      <c r="HA211" s="37"/>
      <c r="HB211" s="37"/>
      <c r="HC211" s="37"/>
      <c r="HD211" s="37"/>
      <c r="HE211" s="37"/>
      <c r="HF211" s="37"/>
      <c r="HG211" s="37"/>
      <c r="HH211" s="37"/>
      <c r="HI211" s="37"/>
      <c r="HJ211" s="37"/>
      <c r="HK211" s="37"/>
      <c r="HL211" s="37"/>
      <c r="HM211" s="37"/>
      <c r="HN211" s="37"/>
      <c r="HO211" s="37"/>
      <c r="HP211" s="37"/>
      <c r="HQ211" s="37"/>
      <c r="HR211" s="37"/>
      <c r="HS211" s="37"/>
      <c r="HT211" s="37"/>
      <c r="HU211" s="37"/>
      <c r="HV211" s="37"/>
      <c r="HW211" s="37"/>
      <c r="HX211" s="37"/>
      <c r="HY211" s="37"/>
      <c r="HZ211" s="37"/>
      <c r="IA211" s="37"/>
      <c r="IB211" s="37"/>
      <c r="IC211" s="37"/>
    </row>
    <row r="212" spans="1:237" ht="18.600000000000001" thickBot="1">
      <c r="A212" s="312" t="s">
        <v>211</v>
      </c>
      <c r="B212" s="366" t="s">
        <v>212</v>
      </c>
      <c r="C212" s="367" t="s">
        <v>69</v>
      </c>
      <c r="D212" s="367" t="s">
        <v>31</v>
      </c>
      <c r="E212" s="368" t="s">
        <v>77</v>
      </c>
      <c r="H212" s="312"/>
      <c r="I212" s="312"/>
      <c r="J212" s="312"/>
      <c r="K212" s="312"/>
      <c r="L212" s="312"/>
      <c r="M212" s="312"/>
      <c r="N212" s="312"/>
      <c r="O212" s="312"/>
      <c r="P212" s="312"/>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c r="DC212" s="37"/>
      <c r="DD212" s="37"/>
      <c r="DE212" s="37"/>
      <c r="DF212" s="37"/>
      <c r="DG212" s="37"/>
      <c r="DH212" s="37"/>
      <c r="DI212" s="37"/>
      <c r="DJ212" s="37"/>
      <c r="DK212" s="37"/>
      <c r="DL212" s="37"/>
      <c r="DM212" s="37"/>
      <c r="DN212" s="37"/>
      <c r="DO212" s="37"/>
      <c r="DP212" s="37"/>
      <c r="DQ212" s="37"/>
      <c r="DR212" s="37"/>
      <c r="DS212" s="37"/>
      <c r="DT212" s="37"/>
      <c r="DU212" s="37"/>
      <c r="DV212" s="37"/>
      <c r="DW212" s="37"/>
      <c r="DX212" s="37"/>
      <c r="DY212" s="37"/>
      <c r="DZ212" s="37"/>
      <c r="EA212" s="37"/>
      <c r="EB212" s="37"/>
      <c r="EC212" s="37"/>
      <c r="ED212" s="37"/>
      <c r="EE212" s="37"/>
      <c r="EF212" s="37"/>
      <c r="EG212" s="37"/>
      <c r="EH212" s="37"/>
      <c r="EI212" s="37"/>
      <c r="EJ212" s="37"/>
      <c r="EK212" s="37"/>
      <c r="EL212" s="37"/>
      <c r="EM212" s="37"/>
      <c r="EN212" s="37"/>
      <c r="EO212" s="37"/>
      <c r="EP212" s="37"/>
      <c r="EQ212" s="37"/>
      <c r="ER212" s="37"/>
      <c r="ES212" s="37"/>
      <c r="ET212" s="37"/>
      <c r="EU212" s="37"/>
      <c r="EV212" s="37"/>
      <c r="EW212" s="37"/>
      <c r="EX212" s="37"/>
      <c r="EY212" s="37"/>
      <c r="EZ212" s="37"/>
      <c r="FA212" s="37"/>
      <c r="FB212" s="37"/>
      <c r="FC212" s="37"/>
      <c r="FD212" s="37"/>
      <c r="FE212" s="37"/>
      <c r="FF212" s="37"/>
      <c r="FG212" s="37"/>
      <c r="FH212" s="37"/>
      <c r="FI212" s="37"/>
      <c r="FJ212" s="37"/>
      <c r="FK212" s="37"/>
      <c r="FL212" s="37"/>
      <c r="FM212" s="37"/>
      <c r="FN212" s="37"/>
      <c r="FO212" s="37"/>
      <c r="FP212" s="37"/>
      <c r="FQ212" s="37"/>
      <c r="FR212" s="37"/>
      <c r="FS212" s="37"/>
      <c r="FT212" s="37"/>
      <c r="FU212" s="37"/>
      <c r="FV212" s="37"/>
      <c r="FW212" s="37"/>
      <c r="FX212" s="37"/>
      <c r="FY212" s="37"/>
      <c r="FZ212" s="37"/>
      <c r="GA212" s="37"/>
      <c r="GB212" s="37"/>
      <c r="GC212" s="37"/>
      <c r="GD212" s="37"/>
      <c r="GE212" s="37"/>
      <c r="GF212" s="37"/>
      <c r="GG212" s="37"/>
      <c r="GH212" s="37"/>
      <c r="GI212" s="37"/>
      <c r="GJ212" s="37"/>
      <c r="GK212" s="37"/>
      <c r="GL212" s="37"/>
      <c r="GM212" s="37"/>
      <c r="GN212" s="37"/>
      <c r="GO212" s="37"/>
      <c r="GP212" s="37"/>
      <c r="GQ212" s="37"/>
      <c r="GR212" s="37"/>
      <c r="GS212" s="37"/>
      <c r="GT212" s="37"/>
      <c r="GU212" s="37"/>
      <c r="GV212" s="37"/>
      <c r="GW212" s="37"/>
      <c r="GX212" s="37"/>
      <c r="GY212" s="37"/>
      <c r="GZ212" s="37"/>
      <c r="HA212" s="37"/>
      <c r="HB212" s="37"/>
      <c r="HC212" s="37"/>
      <c r="HD212" s="37"/>
      <c r="HE212" s="37"/>
      <c r="HF212" s="37"/>
      <c r="HG212" s="37"/>
      <c r="HH212" s="37"/>
      <c r="HI212" s="37"/>
      <c r="HJ212" s="37"/>
      <c r="HK212" s="37"/>
      <c r="HL212" s="37"/>
      <c r="HM212" s="37"/>
      <c r="HN212" s="37"/>
      <c r="HO212" s="37"/>
      <c r="HP212" s="37"/>
      <c r="HQ212" s="37"/>
      <c r="HR212" s="37"/>
      <c r="HS212" s="37"/>
      <c r="HT212" s="37"/>
      <c r="HU212" s="37"/>
      <c r="HV212" s="37"/>
      <c r="HW212" s="37"/>
      <c r="HX212" s="37"/>
      <c r="HY212" s="37"/>
      <c r="HZ212" s="37"/>
      <c r="IA212" s="37"/>
      <c r="IB212" s="37"/>
      <c r="IC212" s="37"/>
    </row>
    <row r="213" spans="1:237" ht="14.4" customHeight="1" thickBot="1">
      <c r="A213" s="312"/>
      <c r="B213" s="414" t="s">
        <v>213</v>
      </c>
      <c r="C213" s="395" t="s">
        <v>214</v>
      </c>
      <c r="D213" s="392" t="s">
        <v>122</v>
      </c>
      <c r="E213" s="642">
        <f>SUM('Espai esdeveniment'!E101,'Dades alimentació i begudes'!E112,'Altres empreses proveïdores'!E90,'Dades Allotjament'!E80,'Dades transport'!E105,'Dades organització'!E159)</f>
        <v>0</v>
      </c>
      <c r="H213" s="312"/>
      <c r="I213" s="312"/>
      <c r="J213" s="312"/>
      <c r="K213" s="312"/>
      <c r="L213" s="312"/>
      <c r="M213" s="312"/>
      <c r="N213" s="312"/>
      <c r="O213" s="312"/>
      <c r="P213" s="312"/>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c r="DC213" s="37"/>
      <c r="DD213" s="37"/>
      <c r="DE213" s="37"/>
      <c r="DF213" s="37"/>
      <c r="DG213" s="37"/>
      <c r="DH213" s="37"/>
      <c r="DI213" s="37"/>
      <c r="DJ213" s="37"/>
      <c r="DK213" s="37"/>
      <c r="DL213" s="37"/>
      <c r="DM213" s="37"/>
      <c r="DN213" s="37"/>
      <c r="DO213" s="37"/>
      <c r="DP213" s="37"/>
      <c r="DQ213" s="37"/>
      <c r="DR213" s="37"/>
      <c r="DS213" s="37"/>
      <c r="DT213" s="37"/>
      <c r="DU213" s="37"/>
      <c r="DV213" s="37"/>
      <c r="DW213" s="37"/>
      <c r="DX213" s="37"/>
      <c r="DY213" s="37"/>
      <c r="DZ213" s="37"/>
      <c r="EA213" s="37"/>
      <c r="EB213" s="37"/>
      <c r="EC213" s="37"/>
      <c r="ED213" s="37"/>
      <c r="EE213" s="37"/>
      <c r="EF213" s="37"/>
      <c r="EG213" s="37"/>
      <c r="EH213" s="37"/>
      <c r="EI213" s="37"/>
      <c r="EJ213" s="37"/>
      <c r="EK213" s="37"/>
      <c r="EL213" s="37"/>
      <c r="EM213" s="37"/>
      <c r="EN213" s="37"/>
      <c r="EO213" s="37"/>
      <c r="EP213" s="37"/>
      <c r="EQ213" s="37"/>
      <c r="ER213" s="37"/>
      <c r="ES213" s="37"/>
      <c r="ET213" s="37"/>
      <c r="EU213" s="37"/>
      <c r="EV213" s="37"/>
      <c r="EW213" s="37"/>
      <c r="EX213" s="37"/>
      <c r="EY213" s="37"/>
      <c r="EZ213" s="37"/>
      <c r="FA213" s="37"/>
      <c r="FB213" s="37"/>
      <c r="FC213" s="37"/>
      <c r="FD213" s="37"/>
      <c r="FE213" s="37"/>
      <c r="FF213" s="37"/>
      <c r="FG213" s="37"/>
      <c r="FH213" s="37"/>
      <c r="FI213" s="37"/>
      <c r="FJ213" s="37"/>
      <c r="FK213" s="37"/>
      <c r="FL213" s="37"/>
      <c r="FM213" s="37"/>
      <c r="FN213" s="37"/>
      <c r="FO213" s="37"/>
      <c r="FP213" s="37"/>
      <c r="FQ213" s="37"/>
      <c r="FR213" s="37"/>
      <c r="FS213" s="37"/>
      <c r="FT213" s="37"/>
      <c r="FU213" s="37"/>
      <c r="FV213" s="37"/>
      <c r="FW213" s="37"/>
      <c r="FX213" s="37"/>
      <c r="FY213" s="37"/>
      <c r="FZ213" s="37"/>
      <c r="GA213" s="37"/>
      <c r="GB213" s="37"/>
      <c r="GC213" s="37"/>
      <c r="GD213" s="37"/>
      <c r="GE213" s="37"/>
      <c r="GF213" s="37"/>
      <c r="GG213" s="37"/>
      <c r="GH213" s="37"/>
      <c r="GI213" s="37"/>
      <c r="GJ213" s="37"/>
      <c r="GK213" s="37"/>
      <c r="GL213" s="37"/>
      <c r="GM213" s="37"/>
      <c r="GN213" s="37"/>
      <c r="GO213" s="37"/>
      <c r="GP213" s="37"/>
      <c r="GQ213" s="37"/>
      <c r="GR213" s="37"/>
      <c r="GS213" s="37"/>
      <c r="GT213" s="37"/>
      <c r="GU213" s="37"/>
      <c r="GV213" s="37"/>
      <c r="GW213" s="37"/>
      <c r="GX213" s="37"/>
      <c r="GY213" s="37"/>
      <c r="GZ213" s="37"/>
      <c r="HA213" s="37"/>
      <c r="HB213" s="37"/>
      <c r="HC213" s="37"/>
      <c r="HD213" s="37"/>
      <c r="HE213" s="37"/>
      <c r="HF213" s="37"/>
      <c r="HG213" s="37"/>
      <c r="HH213" s="37"/>
      <c r="HI213" s="37"/>
      <c r="HJ213" s="37"/>
      <c r="HK213" s="37"/>
      <c r="HL213" s="37"/>
      <c r="HM213" s="37"/>
      <c r="HN213" s="37"/>
      <c r="HO213" s="37"/>
      <c r="HP213" s="37"/>
      <c r="HQ213" s="37"/>
      <c r="HR213" s="37"/>
      <c r="HS213" s="37"/>
      <c r="HT213" s="37"/>
      <c r="HU213" s="37"/>
      <c r="HV213" s="37"/>
      <c r="HW213" s="37"/>
      <c r="HX213" s="37"/>
      <c r="HY213" s="37"/>
      <c r="HZ213" s="37"/>
      <c r="IA213" s="37"/>
      <c r="IB213" s="37"/>
      <c r="IC213" s="37"/>
    </row>
    <row r="214" spans="1:237" ht="14.4" customHeight="1" thickBot="1">
      <c r="A214" s="312"/>
      <c r="B214" s="376" t="s">
        <v>215</v>
      </c>
      <c r="C214" s="395" t="s">
        <v>216</v>
      </c>
      <c r="D214" s="392" t="s">
        <v>122</v>
      </c>
      <c r="E214" s="642">
        <f>SUM('Espai esdeveniment'!E102,'Dades alimentació i begudes'!E113,'Altres empreses proveïdores'!E91,'Dades Allotjament'!E81,'Dades transport'!E106,'Dades organització'!E160)</f>
        <v>0</v>
      </c>
      <c r="H214" s="312"/>
      <c r="I214" s="312"/>
      <c r="J214" s="312"/>
      <c r="K214" s="312"/>
      <c r="L214" s="312"/>
      <c r="M214" s="312"/>
      <c r="N214" s="312"/>
      <c r="O214" s="312"/>
      <c r="P214" s="312"/>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c r="DC214" s="37"/>
      <c r="DD214" s="37"/>
      <c r="DE214" s="37"/>
      <c r="DF214" s="37"/>
      <c r="DG214" s="37"/>
      <c r="DH214" s="37"/>
      <c r="DI214" s="37"/>
      <c r="DJ214" s="37"/>
      <c r="DK214" s="37"/>
      <c r="DL214" s="37"/>
      <c r="DM214" s="37"/>
      <c r="DN214" s="37"/>
      <c r="DO214" s="37"/>
      <c r="DP214" s="37"/>
      <c r="DQ214" s="37"/>
      <c r="DR214" s="37"/>
      <c r="DS214" s="37"/>
      <c r="DT214" s="37"/>
      <c r="DU214" s="37"/>
      <c r="DV214" s="37"/>
      <c r="DW214" s="37"/>
      <c r="DX214" s="37"/>
      <c r="DY214" s="37"/>
      <c r="DZ214" s="37"/>
      <c r="EA214" s="37"/>
      <c r="EB214" s="37"/>
      <c r="EC214" s="37"/>
      <c r="ED214" s="37"/>
      <c r="EE214" s="37"/>
      <c r="EF214" s="37"/>
      <c r="EG214" s="37"/>
      <c r="EH214" s="37"/>
      <c r="EI214" s="37"/>
      <c r="EJ214" s="37"/>
      <c r="EK214" s="37"/>
      <c r="EL214" s="37"/>
      <c r="EM214" s="37"/>
      <c r="EN214" s="37"/>
      <c r="EO214" s="37"/>
      <c r="EP214" s="37"/>
      <c r="EQ214" s="37"/>
      <c r="ER214" s="37"/>
      <c r="ES214" s="37"/>
      <c r="ET214" s="37"/>
      <c r="EU214" s="37"/>
      <c r="EV214" s="37"/>
      <c r="EW214" s="37"/>
      <c r="EX214" s="37"/>
      <c r="EY214" s="37"/>
      <c r="EZ214" s="37"/>
      <c r="FA214" s="37"/>
      <c r="FB214" s="37"/>
      <c r="FC214" s="37"/>
      <c r="FD214" s="37"/>
      <c r="FE214" s="37"/>
      <c r="FF214" s="37"/>
      <c r="FG214" s="37"/>
      <c r="FH214" s="37"/>
      <c r="FI214" s="37"/>
      <c r="FJ214" s="37"/>
      <c r="FK214" s="37"/>
      <c r="FL214" s="37"/>
      <c r="FM214" s="37"/>
      <c r="FN214" s="37"/>
      <c r="FO214" s="37"/>
      <c r="FP214" s="37"/>
      <c r="FQ214" s="37"/>
      <c r="FR214" s="37"/>
      <c r="FS214" s="37"/>
      <c r="FT214" s="37"/>
      <c r="FU214" s="37"/>
      <c r="FV214" s="37"/>
      <c r="FW214" s="37"/>
      <c r="FX214" s="37"/>
      <c r="FY214" s="37"/>
      <c r="FZ214" s="37"/>
      <c r="GA214" s="37"/>
      <c r="GB214" s="37"/>
      <c r="GC214" s="37"/>
      <c r="GD214" s="37"/>
      <c r="GE214" s="37"/>
      <c r="GF214" s="37"/>
      <c r="GG214" s="37"/>
      <c r="GH214" s="37"/>
      <c r="GI214" s="37"/>
      <c r="GJ214" s="37"/>
      <c r="GK214" s="37"/>
      <c r="GL214" s="37"/>
      <c r="GM214" s="37"/>
      <c r="GN214" s="37"/>
      <c r="GO214" s="37"/>
      <c r="GP214" s="37"/>
      <c r="GQ214" s="37"/>
      <c r="GR214" s="37"/>
      <c r="GS214" s="37"/>
      <c r="GT214" s="37"/>
      <c r="GU214" s="37"/>
      <c r="GV214" s="37"/>
      <c r="GW214" s="37"/>
      <c r="GX214" s="37"/>
      <c r="GY214" s="37"/>
      <c r="GZ214" s="37"/>
      <c r="HA214" s="37"/>
      <c r="HB214" s="37"/>
      <c r="HC214" s="37"/>
      <c r="HD214" s="37"/>
      <c r="HE214" s="37"/>
      <c r="HF214" s="37"/>
      <c r="HG214" s="37"/>
      <c r="HH214" s="37"/>
      <c r="HI214" s="37"/>
      <c r="HJ214" s="37"/>
      <c r="HK214" s="37"/>
      <c r="HL214" s="37"/>
      <c r="HM214" s="37"/>
      <c r="HN214" s="37"/>
      <c r="HO214" s="37"/>
      <c r="HP214" s="37"/>
      <c r="HQ214" s="37"/>
      <c r="HR214" s="37"/>
      <c r="HS214" s="37"/>
      <c r="HT214" s="37"/>
      <c r="HU214" s="37"/>
      <c r="HV214" s="37"/>
      <c r="HW214" s="37"/>
      <c r="HX214" s="37"/>
      <c r="HY214" s="37"/>
      <c r="HZ214" s="37"/>
      <c r="IA214" s="37"/>
      <c r="IB214" s="37"/>
      <c r="IC214" s="37"/>
    </row>
    <row r="215" spans="1:237" ht="14.4" customHeight="1" thickBot="1">
      <c r="A215" s="312"/>
      <c r="B215" s="387"/>
      <c r="C215" s="412" t="s">
        <v>217</v>
      </c>
      <c r="D215" s="394" t="s">
        <v>122</v>
      </c>
      <c r="E215" s="642">
        <f>SUM('Espai esdeveniment'!E103,'Dades alimentació i begudes'!E114,'Altres empreses proveïdores'!E92,'Dades Allotjament'!E82,'Dades transport'!E107,'Dades organització'!E161)</f>
        <v>0</v>
      </c>
      <c r="H215" s="312"/>
      <c r="I215" s="312"/>
      <c r="J215" s="312"/>
      <c r="K215" s="312"/>
      <c r="L215" s="312"/>
      <c r="M215" s="312"/>
      <c r="N215" s="312"/>
      <c r="O215" s="312"/>
      <c r="P215" s="312"/>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c r="DC215" s="37"/>
      <c r="DD215" s="37"/>
      <c r="DE215" s="37"/>
      <c r="DF215" s="37"/>
      <c r="DG215" s="37"/>
      <c r="DH215" s="37"/>
      <c r="DI215" s="37"/>
      <c r="DJ215" s="37"/>
      <c r="DK215" s="37"/>
      <c r="DL215" s="37"/>
      <c r="DM215" s="37"/>
      <c r="DN215" s="37"/>
      <c r="DO215" s="37"/>
      <c r="DP215" s="37"/>
      <c r="DQ215" s="37"/>
      <c r="DR215" s="37"/>
      <c r="DS215" s="37"/>
      <c r="DT215" s="37"/>
      <c r="DU215" s="37"/>
      <c r="DV215" s="37"/>
      <c r="DW215" s="37"/>
      <c r="DX215" s="37"/>
      <c r="DY215" s="37"/>
      <c r="DZ215" s="37"/>
      <c r="EA215" s="37"/>
      <c r="EB215" s="37"/>
      <c r="EC215" s="37"/>
      <c r="ED215" s="37"/>
      <c r="EE215" s="37"/>
      <c r="EF215" s="37"/>
      <c r="EG215" s="37"/>
      <c r="EH215" s="37"/>
      <c r="EI215" s="37"/>
      <c r="EJ215" s="37"/>
      <c r="EK215" s="37"/>
      <c r="EL215" s="37"/>
      <c r="EM215" s="37"/>
      <c r="EN215" s="37"/>
      <c r="EO215" s="37"/>
      <c r="EP215" s="37"/>
      <c r="EQ215" s="37"/>
      <c r="ER215" s="37"/>
      <c r="ES215" s="37"/>
      <c r="ET215" s="37"/>
      <c r="EU215" s="37"/>
      <c r="EV215" s="37"/>
      <c r="EW215" s="37"/>
      <c r="EX215" s="37"/>
      <c r="EY215" s="37"/>
      <c r="EZ215" s="37"/>
      <c r="FA215" s="37"/>
      <c r="FB215" s="37"/>
      <c r="FC215" s="37"/>
      <c r="FD215" s="37"/>
      <c r="FE215" s="37"/>
      <c r="FF215" s="37"/>
      <c r="FG215" s="37"/>
      <c r="FH215" s="37"/>
      <c r="FI215" s="37"/>
      <c r="FJ215" s="37"/>
      <c r="FK215" s="37"/>
      <c r="FL215" s="37"/>
      <c r="FM215" s="37"/>
      <c r="FN215" s="37"/>
      <c r="FO215" s="37"/>
      <c r="FP215" s="37"/>
      <c r="FQ215" s="37"/>
      <c r="FR215" s="37"/>
      <c r="FS215" s="37"/>
      <c r="FT215" s="37"/>
      <c r="FU215" s="37"/>
      <c r="FV215" s="37"/>
      <c r="FW215" s="37"/>
      <c r="FX215" s="37"/>
      <c r="FY215" s="37"/>
      <c r="FZ215" s="37"/>
      <c r="GA215" s="37"/>
      <c r="GB215" s="37"/>
      <c r="GC215" s="37"/>
      <c r="GD215" s="37"/>
      <c r="GE215" s="37"/>
      <c r="GF215" s="37"/>
      <c r="GG215" s="37"/>
      <c r="GH215" s="37"/>
      <c r="GI215" s="37"/>
      <c r="GJ215" s="37"/>
      <c r="GK215" s="37"/>
      <c r="GL215" s="37"/>
      <c r="GM215" s="37"/>
      <c r="GN215" s="37"/>
      <c r="GO215" s="37"/>
      <c r="GP215" s="37"/>
      <c r="GQ215" s="37"/>
      <c r="GR215" s="37"/>
      <c r="GS215" s="37"/>
      <c r="GT215" s="37"/>
      <c r="GU215" s="37"/>
      <c r="GV215" s="37"/>
      <c r="GW215" s="37"/>
      <c r="GX215" s="37"/>
      <c r="GY215" s="37"/>
      <c r="GZ215" s="37"/>
      <c r="HA215" s="37"/>
      <c r="HB215" s="37"/>
      <c r="HC215" s="37"/>
      <c r="HD215" s="37"/>
      <c r="HE215" s="37"/>
      <c r="HF215" s="37"/>
      <c r="HG215" s="37"/>
      <c r="HH215" s="37"/>
      <c r="HI215" s="37"/>
      <c r="HJ215" s="37"/>
      <c r="HK215" s="37"/>
      <c r="HL215" s="37"/>
      <c r="HM215" s="37"/>
      <c r="HN215" s="37"/>
      <c r="HO215" s="37"/>
      <c r="HP215" s="37"/>
      <c r="HQ215" s="37"/>
      <c r="HR215" s="37"/>
      <c r="HS215" s="37"/>
      <c r="HT215" s="37"/>
      <c r="HU215" s="37"/>
      <c r="HV215" s="37"/>
      <c r="HW215" s="37"/>
      <c r="HX215" s="37"/>
      <c r="HY215" s="37"/>
      <c r="HZ215" s="37"/>
      <c r="IA215" s="37"/>
      <c r="IB215" s="37"/>
      <c r="IC215" s="37"/>
    </row>
    <row r="216" spans="1:237" ht="14.4" customHeight="1" thickBot="1">
      <c r="A216" s="312"/>
      <c r="B216" s="388"/>
      <c r="C216" s="412" t="s">
        <v>218</v>
      </c>
      <c r="D216" s="394" t="s">
        <v>122</v>
      </c>
      <c r="E216" s="642">
        <f>SUM('Espai esdeveniment'!E104,'Dades alimentació i begudes'!E115,'Altres empreses proveïdores'!E93,'Dades Allotjament'!E83,'Dades transport'!E108,'Dades organització'!E162)</f>
        <v>0</v>
      </c>
      <c r="H216" s="312"/>
      <c r="I216" s="312"/>
      <c r="J216" s="312"/>
      <c r="K216" s="312"/>
      <c r="L216" s="312"/>
      <c r="M216" s="312"/>
      <c r="N216" s="312"/>
      <c r="O216" s="312"/>
      <c r="P216" s="312"/>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c r="DC216" s="37"/>
      <c r="DD216" s="37"/>
      <c r="DE216" s="37"/>
      <c r="DF216" s="37"/>
      <c r="DG216" s="37"/>
      <c r="DH216" s="37"/>
      <c r="DI216" s="37"/>
      <c r="DJ216" s="37"/>
      <c r="DK216" s="37"/>
      <c r="DL216" s="37"/>
      <c r="DM216" s="37"/>
      <c r="DN216" s="37"/>
      <c r="DO216" s="37"/>
      <c r="DP216" s="37"/>
      <c r="DQ216" s="37"/>
      <c r="DR216" s="37"/>
      <c r="DS216" s="37"/>
      <c r="DT216" s="37"/>
      <c r="DU216" s="37"/>
      <c r="DV216" s="37"/>
      <c r="DW216" s="37"/>
      <c r="DX216" s="37"/>
      <c r="DY216" s="37"/>
      <c r="DZ216" s="37"/>
      <c r="EA216" s="37"/>
      <c r="EB216" s="37"/>
      <c r="EC216" s="37"/>
      <c r="ED216" s="37"/>
      <c r="EE216" s="37"/>
      <c r="EF216" s="37"/>
      <c r="EG216" s="37"/>
      <c r="EH216" s="37"/>
      <c r="EI216" s="37"/>
      <c r="EJ216" s="37"/>
      <c r="EK216" s="37"/>
      <c r="EL216" s="37"/>
      <c r="EM216" s="37"/>
      <c r="EN216" s="37"/>
      <c r="EO216" s="37"/>
      <c r="EP216" s="37"/>
      <c r="EQ216" s="37"/>
      <c r="ER216" s="37"/>
      <c r="ES216" s="37"/>
      <c r="ET216" s="37"/>
      <c r="EU216" s="37"/>
      <c r="EV216" s="37"/>
      <c r="EW216" s="37"/>
      <c r="EX216" s="37"/>
      <c r="EY216" s="37"/>
      <c r="EZ216" s="37"/>
      <c r="FA216" s="37"/>
      <c r="FB216" s="37"/>
      <c r="FC216" s="37"/>
      <c r="FD216" s="37"/>
      <c r="FE216" s="37"/>
      <c r="FF216" s="37"/>
      <c r="FG216" s="37"/>
      <c r="FH216" s="37"/>
      <c r="FI216" s="37"/>
      <c r="FJ216" s="37"/>
      <c r="FK216" s="37"/>
      <c r="FL216" s="37"/>
      <c r="FM216" s="37"/>
      <c r="FN216" s="37"/>
      <c r="FO216" s="37"/>
      <c r="FP216" s="37"/>
      <c r="FQ216" s="37"/>
      <c r="FR216" s="37"/>
      <c r="FS216" s="37"/>
      <c r="FT216" s="37"/>
      <c r="FU216" s="37"/>
      <c r="FV216" s="37"/>
      <c r="FW216" s="37"/>
      <c r="FX216" s="37"/>
      <c r="FY216" s="37"/>
      <c r="FZ216" s="37"/>
      <c r="GA216" s="37"/>
      <c r="GB216" s="37"/>
      <c r="GC216" s="37"/>
      <c r="GD216" s="37"/>
      <c r="GE216" s="37"/>
      <c r="GF216" s="37"/>
      <c r="GG216" s="37"/>
      <c r="GH216" s="37"/>
      <c r="GI216" s="37"/>
      <c r="GJ216" s="37"/>
      <c r="GK216" s="37"/>
      <c r="GL216" s="37"/>
      <c r="GM216" s="37"/>
      <c r="GN216" s="37"/>
      <c r="GO216" s="37"/>
      <c r="GP216" s="37"/>
      <c r="GQ216" s="37"/>
      <c r="GR216" s="37"/>
      <c r="GS216" s="37"/>
      <c r="GT216" s="37"/>
      <c r="GU216" s="37"/>
      <c r="GV216" s="37"/>
      <c r="GW216" s="37"/>
      <c r="GX216" s="37"/>
      <c r="GY216" s="37"/>
      <c r="GZ216" s="37"/>
      <c r="HA216" s="37"/>
      <c r="HB216" s="37"/>
      <c r="HC216" s="37"/>
      <c r="HD216" s="37"/>
      <c r="HE216" s="37"/>
      <c r="HF216" s="37"/>
      <c r="HG216" s="37"/>
      <c r="HH216" s="37"/>
      <c r="HI216" s="37"/>
      <c r="HJ216" s="37"/>
      <c r="HK216" s="37"/>
      <c r="HL216" s="37"/>
      <c r="HM216" s="37"/>
      <c r="HN216" s="37"/>
      <c r="HO216" s="37"/>
      <c r="HP216" s="37"/>
      <c r="HQ216" s="37"/>
      <c r="HR216" s="37"/>
      <c r="HS216" s="37"/>
      <c r="HT216" s="37"/>
      <c r="HU216" s="37"/>
      <c r="HV216" s="37"/>
      <c r="HW216" s="37"/>
      <c r="HX216" s="37"/>
      <c r="HY216" s="37"/>
      <c r="HZ216" s="37"/>
      <c r="IA216" s="37"/>
      <c r="IB216" s="37"/>
      <c r="IC216" s="37"/>
    </row>
    <row r="217" spans="1:237" ht="14.4" customHeight="1" thickBot="1">
      <c r="A217" s="312"/>
      <c r="B217" s="383"/>
      <c r="C217" s="412" t="s">
        <v>219</v>
      </c>
      <c r="D217" s="394" t="s">
        <v>122</v>
      </c>
      <c r="E217" s="642">
        <f>SUM('Espai esdeveniment'!E105,'Dades alimentació i begudes'!E116,'Altres empreses proveïdores'!E94,'Dades Allotjament'!E84,'Dades transport'!E109,'Dades organització'!E163)</f>
        <v>0</v>
      </c>
      <c r="H217" s="312"/>
      <c r="I217" s="312"/>
      <c r="J217" s="312"/>
      <c r="K217" s="312"/>
      <c r="L217" s="312"/>
      <c r="M217" s="312"/>
      <c r="N217" s="312"/>
      <c r="O217" s="312"/>
      <c r="P217" s="312"/>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c r="DC217" s="37"/>
      <c r="DD217" s="37"/>
      <c r="DE217" s="37"/>
      <c r="DF217" s="37"/>
      <c r="DG217" s="37"/>
      <c r="DH217" s="37"/>
      <c r="DI217" s="37"/>
      <c r="DJ217" s="37"/>
      <c r="DK217" s="37"/>
      <c r="DL217" s="37"/>
      <c r="DM217" s="37"/>
      <c r="DN217" s="37"/>
      <c r="DO217" s="37"/>
      <c r="DP217" s="37"/>
      <c r="DQ217" s="37"/>
      <c r="DR217" s="37"/>
      <c r="DS217" s="37"/>
      <c r="DT217" s="37"/>
      <c r="DU217" s="37"/>
      <c r="DV217" s="37"/>
      <c r="DW217" s="37"/>
      <c r="DX217" s="37"/>
      <c r="DY217" s="37"/>
      <c r="DZ217" s="37"/>
      <c r="EA217" s="37"/>
      <c r="EB217" s="37"/>
      <c r="EC217" s="37"/>
      <c r="ED217" s="37"/>
      <c r="EE217" s="37"/>
      <c r="EF217" s="37"/>
      <c r="EG217" s="37"/>
      <c r="EH217" s="37"/>
      <c r="EI217" s="37"/>
      <c r="EJ217" s="37"/>
      <c r="EK217" s="37"/>
      <c r="EL217" s="37"/>
      <c r="EM217" s="37"/>
      <c r="EN217" s="37"/>
      <c r="EO217" s="37"/>
      <c r="EP217" s="37"/>
      <c r="EQ217" s="37"/>
      <c r="ER217" s="37"/>
      <c r="ES217" s="37"/>
      <c r="ET217" s="37"/>
      <c r="EU217" s="37"/>
      <c r="EV217" s="37"/>
      <c r="EW217" s="37"/>
      <c r="EX217" s="37"/>
      <c r="EY217" s="37"/>
      <c r="EZ217" s="37"/>
      <c r="FA217" s="37"/>
      <c r="FB217" s="37"/>
      <c r="FC217" s="37"/>
      <c r="FD217" s="37"/>
      <c r="FE217" s="37"/>
      <c r="FF217" s="37"/>
      <c r="FG217" s="37"/>
      <c r="FH217" s="37"/>
      <c r="FI217" s="37"/>
      <c r="FJ217" s="37"/>
      <c r="FK217" s="37"/>
      <c r="FL217" s="37"/>
      <c r="FM217" s="37"/>
      <c r="FN217" s="37"/>
      <c r="FO217" s="37"/>
      <c r="FP217" s="37"/>
      <c r="FQ217" s="37"/>
      <c r="FR217" s="37"/>
      <c r="FS217" s="37"/>
      <c r="FT217" s="37"/>
      <c r="FU217" s="37"/>
      <c r="FV217" s="37"/>
      <c r="FW217" s="37"/>
      <c r="FX217" s="37"/>
      <c r="FY217" s="37"/>
      <c r="FZ217" s="37"/>
      <c r="GA217" s="37"/>
      <c r="GB217" s="37"/>
      <c r="GC217" s="37"/>
      <c r="GD217" s="37"/>
      <c r="GE217" s="37"/>
      <c r="GF217" s="37"/>
      <c r="GG217" s="37"/>
      <c r="GH217" s="37"/>
      <c r="GI217" s="37"/>
      <c r="GJ217" s="37"/>
      <c r="GK217" s="37"/>
      <c r="GL217" s="37"/>
      <c r="GM217" s="37"/>
      <c r="GN217" s="37"/>
      <c r="GO217" s="37"/>
      <c r="GP217" s="37"/>
      <c r="GQ217" s="37"/>
      <c r="GR217" s="37"/>
      <c r="GS217" s="37"/>
      <c r="GT217" s="37"/>
      <c r="GU217" s="37"/>
      <c r="GV217" s="37"/>
      <c r="GW217" s="37"/>
      <c r="GX217" s="37"/>
      <c r="GY217" s="37"/>
      <c r="GZ217" s="37"/>
      <c r="HA217" s="37"/>
      <c r="HB217" s="37"/>
      <c r="HC217" s="37"/>
      <c r="HD217" s="37"/>
      <c r="HE217" s="37"/>
      <c r="HF217" s="37"/>
      <c r="HG217" s="37"/>
      <c r="HH217" s="37"/>
      <c r="HI217" s="37"/>
      <c r="HJ217" s="37"/>
      <c r="HK217" s="37"/>
      <c r="HL217" s="37"/>
      <c r="HM217" s="37"/>
      <c r="HN217" s="37"/>
      <c r="HO217" s="37"/>
      <c r="HP217" s="37"/>
      <c r="HQ217" s="37"/>
      <c r="HR217" s="37"/>
      <c r="HS217" s="37"/>
      <c r="HT217" s="37"/>
      <c r="HU217" s="37"/>
      <c r="HV217" s="37"/>
      <c r="HW217" s="37"/>
      <c r="HX217" s="37"/>
      <c r="HY217" s="37"/>
      <c r="HZ217" s="37"/>
      <c r="IA217" s="37"/>
      <c r="IB217" s="37"/>
      <c r="IC217" s="37"/>
    </row>
    <row r="218" spans="1:237" ht="14.4" customHeight="1" thickBot="1">
      <c r="A218" s="312"/>
      <c r="B218" s="388"/>
      <c r="C218" s="412" t="s">
        <v>220</v>
      </c>
      <c r="D218" s="394" t="s">
        <v>122</v>
      </c>
      <c r="E218" s="642">
        <f>SUM('Espai esdeveniment'!E106,'Dades alimentació i begudes'!E117,'Altres empreses proveïdores'!E95,'Dades Allotjament'!E85,'Dades transport'!E110,'Dades organització'!E164)</f>
        <v>0</v>
      </c>
      <c r="H218" s="312"/>
      <c r="I218" s="312"/>
      <c r="J218" s="312"/>
      <c r="K218" s="312"/>
      <c r="L218" s="312"/>
      <c r="M218" s="312"/>
      <c r="N218" s="312"/>
      <c r="O218" s="312"/>
      <c r="P218" s="312"/>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c r="DC218" s="37"/>
      <c r="DD218" s="37"/>
      <c r="DE218" s="37"/>
      <c r="DF218" s="37"/>
      <c r="DG218" s="37"/>
      <c r="DH218" s="37"/>
      <c r="DI218" s="37"/>
      <c r="DJ218" s="37"/>
      <c r="DK218" s="37"/>
      <c r="DL218" s="37"/>
      <c r="DM218" s="37"/>
      <c r="DN218" s="37"/>
      <c r="DO218" s="37"/>
      <c r="DP218" s="37"/>
      <c r="DQ218" s="37"/>
      <c r="DR218" s="37"/>
      <c r="DS218" s="37"/>
      <c r="DT218" s="37"/>
      <c r="DU218" s="37"/>
      <c r="DV218" s="37"/>
      <c r="DW218" s="37"/>
      <c r="DX218" s="37"/>
      <c r="DY218" s="37"/>
      <c r="DZ218" s="37"/>
      <c r="EA218" s="37"/>
      <c r="EB218" s="37"/>
      <c r="EC218" s="37"/>
      <c r="ED218" s="37"/>
      <c r="EE218" s="37"/>
      <c r="EF218" s="37"/>
      <c r="EG218" s="37"/>
      <c r="EH218" s="37"/>
      <c r="EI218" s="37"/>
      <c r="EJ218" s="37"/>
      <c r="EK218" s="37"/>
      <c r="EL218" s="37"/>
      <c r="EM218" s="37"/>
      <c r="EN218" s="37"/>
      <c r="EO218" s="37"/>
      <c r="EP218" s="37"/>
      <c r="EQ218" s="37"/>
      <c r="ER218" s="37"/>
      <c r="ES218" s="37"/>
      <c r="ET218" s="37"/>
      <c r="EU218" s="37"/>
      <c r="EV218" s="37"/>
      <c r="EW218" s="37"/>
      <c r="EX218" s="37"/>
      <c r="EY218" s="37"/>
      <c r="EZ218" s="37"/>
      <c r="FA218" s="37"/>
      <c r="FB218" s="37"/>
      <c r="FC218" s="37"/>
      <c r="FD218" s="37"/>
      <c r="FE218" s="37"/>
      <c r="FF218" s="37"/>
      <c r="FG218" s="37"/>
      <c r="FH218" s="37"/>
      <c r="FI218" s="37"/>
      <c r="FJ218" s="37"/>
      <c r="FK218" s="37"/>
      <c r="FL218" s="37"/>
      <c r="FM218" s="37"/>
      <c r="FN218" s="37"/>
      <c r="FO218" s="37"/>
      <c r="FP218" s="37"/>
      <c r="FQ218" s="37"/>
      <c r="FR218" s="37"/>
      <c r="FS218" s="37"/>
      <c r="FT218" s="37"/>
      <c r="FU218" s="37"/>
      <c r="FV218" s="37"/>
      <c r="FW218" s="37"/>
      <c r="FX218" s="37"/>
      <c r="FY218" s="37"/>
      <c r="FZ218" s="37"/>
      <c r="GA218" s="37"/>
      <c r="GB218" s="37"/>
      <c r="GC218" s="37"/>
      <c r="GD218" s="37"/>
      <c r="GE218" s="37"/>
      <c r="GF218" s="37"/>
      <c r="GG218" s="37"/>
      <c r="GH218" s="37"/>
      <c r="GI218" s="37"/>
      <c r="GJ218" s="37"/>
      <c r="GK218" s="37"/>
      <c r="GL218" s="37"/>
      <c r="GM218" s="37"/>
      <c r="GN218" s="37"/>
      <c r="GO218" s="37"/>
      <c r="GP218" s="37"/>
      <c r="GQ218" s="37"/>
      <c r="GR218" s="37"/>
      <c r="GS218" s="37"/>
      <c r="GT218" s="37"/>
      <c r="GU218" s="37"/>
      <c r="GV218" s="37"/>
      <c r="GW218" s="37"/>
      <c r="GX218" s="37"/>
      <c r="GY218" s="37"/>
      <c r="GZ218" s="37"/>
      <c r="HA218" s="37"/>
      <c r="HB218" s="37"/>
      <c r="HC218" s="37"/>
      <c r="HD218" s="37"/>
      <c r="HE218" s="37"/>
      <c r="HF218" s="37"/>
      <c r="HG218" s="37"/>
      <c r="HH218" s="37"/>
      <c r="HI218" s="37"/>
      <c r="HJ218" s="37"/>
      <c r="HK218" s="37"/>
      <c r="HL218" s="37"/>
      <c r="HM218" s="37"/>
      <c r="HN218" s="37"/>
      <c r="HO218" s="37"/>
      <c r="HP218" s="37"/>
      <c r="HQ218" s="37"/>
      <c r="HR218" s="37"/>
      <c r="HS218" s="37"/>
      <c r="HT218" s="37"/>
      <c r="HU218" s="37"/>
      <c r="HV218" s="37"/>
      <c r="HW218" s="37"/>
      <c r="HX218" s="37"/>
      <c r="HY218" s="37"/>
      <c r="HZ218" s="37"/>
      <c r="IA218" s="37"/>
      <c r="IB218" s="37"/>
      <c r="IC218" s="37"/>
    </row>
    <row r="219" spans="1:237" ht="14.4" customHeight="1" thickBot="1">
      <c r="A219" s="312"/>
      <c r="B219" s="383"/>
      <c r="C219" s="415" t="s">
        <v>221</v>
      </c>
      <c r="D219" s="394" t="s">
        <v>122</v>
      </c>
      <c r="E219" s="642">
        <f>SUM('Espai esdeveniment'!E107,'Dades alimentació i begudes'!E118,'Altres empreses proveïdores'!E96,'Dades Allotjament'!E86,'Dades transport'!E111,'Dades organització'!E165)</f>
        <v>0</v>
      </c>
      <c r="H219" s="312"/>
      <c r="I219" s="312"/>
      <c r="J219" s="312"/>
      <c r="K219" s="312"/>
      <c r="L219" s="312"/>
      <c r="M219" s="312"/>
      <c r="N219" s="312"/>
      <c r="O219" s="312"/>
      <c r="P219" s="312"/>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c r="DC219" s="37"/>
      <c r="DD219" s="37"/>
      <c r="DE219" s="37"/>
      <c r="DF219" s="37"/>
      <c r="DG219" s="37"/>
      <c r="DH219" s="37"/>
      <c r="DI219" s="37"/>
      <c r="DJ219" s="37"/>
      <c r="DK219" s="37"/>
      <c r="DL219" s="37"/>
      <c r="DM219" s="37"/>
      <c r="DN219" s="37"/>
      <c r="DO219" s="37"/>
      <c r="DP219" s="37"/>
      <c r="DQ219" s="37"/>
      <c r="DR219" s="37"/>
      <c r="DS219" s="37"/>
      <c r="DT219" s="37"/>
      <c r="DU219" s="37"/>
      <c r="DV219" s="37"/>
      <c r="DW219" s="37"/>
      <c r="DX219" s="37"/>
      <c r="DY219" s="37"/>
      <c r="DZ219" s="37"/>
      <c r="EA219" s="37"/>
      <c r="EB219" s="37"/>
      <c r="EC219" s="37"/>
      <c r="ED219" s="37"/>
      <c r="EE219" s="37"/>
      <c r="EF219" s="37"/>
      <c r="EG219" s="37"/>
      <c r="EH219" s="37"/>
      <c r="EI219" s="37"/>
      <c r="EJ219" s="37"/>
      <c r="EK219" s="37"/>
      <c r="EL219" s="37"/>
      <c r="EM219" s="37"/>
      <c r="EN219" s="37"/>
      <c r="EO219" s="37"/>
      <c r="EP219" s="37"/>
      <c r="EQ219" s="37"/>
      <c r="ER219" s="37"/>
      <c r="ES219" s="37"/>
      <c r="ET219" s="37"/>
      <c r="EU219" s="37"/>
      <c r="EV219" s="37"/>
      <c r="EW219" s="37"/>
      <c r="EX219" s="37"/>
      <c r="EY219" s="37"/>
      <c r="EZ219" s="37"/>
      <c r="FA219" s="37"/>
      <c r="FB219" s="37"/>
      <c r="FC219" s="37"/>
      <c r="FD219" s="37"/>
      <c r="FE219" s="37"/>
      <c r="FF219" s="37"/>
      <c r="FG219" s="37"/>
      <c r="FH219" s="37"/>
      <c r="FI219" s="37"/>
      <c r="FJ219" s="37"/>
      <c r="FK219" s="37"/>
      <c r="FL219" s="37"/>
      <c r="FM219" s="37"/>
      <c r="FN219" s="37"/>
      <c r="FO219" s="37"/>
      <c r="FP219" s="37"/>
      <c r="FQ219" s="37"/>
      <c r="FR219" s="37"/>
      <c r="FS219" s="37"/>
      <c r="FT219" s="37"/>
      <c r="FU219" s="37"/>
      <c r="FV219" s="37"/>
      <c r="FW219" s="37"/>
      <c r="FX219" s="37"/>
      <c r="FY219" s="37"/>
      <c r="FZ219" s="37"/>
      <c r="GA219" s="37"/>
      <c r="GB219" s="37"/>
      <c r="GC219" s="37"/>
      <c r="GD219" s="37"/>
      <c r="GE219" s="37"/>
      <c r="GF219" s="37"/>
      <c r="GG219" s="37"/>
      <c r="GH219" s="37"/>
      <c r="GI219" s="37"/>
      <c r="GJ219" s="37"/>
      <c r="GK219" s="37"/>
      <c r="GL219" s="37"/>
      <c r="GM219" s="37"/>
      <c r="GN219" s="37"/>
      <c r="GO219" s="37"/>
      <c r="GP219" s="37"/>
      <c r="GQ219" s="37"/>
      <c r="GR219" s="37"/>
      <c r="GS219" s="37"/>
      <c r="GT219" s="37"/>
      <c r="GU219" s="37"/>
      <c r="GV219" s="37"/>
      <c r="GW219" s="37"/>
      <c r="GX219" s="37"/>
      <c r="GY219" s="37"/>
      <c r="GZ219" s="37"/>
      <c r="HA219" s="37"/>
      <c r="HB219" s="37"/>
      <c r="HC219" s="37"/>
      <c r="HD219" s="37"/>
      <c r="HE219" s="37"/>
      <c r="HF219" s="37"/>
      <c r="HG219" s="37"/>
      <c r="HH219" s="37"/>
      <c r="HI219" s="37"/>
      <c r="HJ219" s="37"/>
      <c r="HK219" s="37"/>
      <c r="HL219" s="37"/>
      <c r="HM219" s="37"/>
      <c r="HN219" s="37"/>
      <c r="HO219" s="37"/>
      <c r="HP219" s="37"/>
      <c r="HQ219" s="37"/>
      <c r="HR219" s="37"/>
      <c r="HS219" s="37"/>
      <c r="HT219" s="37"/>
      <c r="HU219" s="37"/>
      <c r="HV219" s="37"/>
      <c r="HW219" s="37"/>
      <c r="HX219" s="37"/>
      <c r="HY219" s="37"/>
      <c r="HZ219" s="37"/>
      <c r="IA219" s="37"/>
      <c r="IB219" s="37"/>
      <c r="IC219" s="37"/>
    </row>
    <row r="220" spans="1:237" ht="14.4" customHeight="1" thickBot="1">
      <c r="A220" s="312"/>
      <c r="B220" s="389"/>
      <c r="C220" s="415" t="s">
        <v>222</v>
      </c>
      <c r="D220" s="394" t="s">
        <v>122</v>
      </c>
      <c r="E220" s="642">
        <f>SUM('Espai esdeveniment'!E108,'Dades alimentació i begudes'!E119,'Altres empreses proveïdores'!E97,'Dades Allotjament'!E87,'Dades transport'!E112,'Dades organització'!E166)</f>
        <v>0</v>
      </c>
      <c r="H220" s="312"/>
      <c r="I220" s="312"/>
      <c r="J220" s="312"/>
      <c r="K220" s="312"/>
      <c r="L220" s="312"/>
      <c r="M220" s="312"/>
      <c r="N220" s="312"/>
      <c r="O220" s="312"/>
      <c r="P220" s="312"/>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c r="DC220" s="37"/>
      <c r="DD220" s="37"/>
      <c r="DE220" s="37"/>
      <c r="DF220" s="37"/>
      <c r="DG220" s="37"/>
      <c r="DH220" s="37"/>
      <c r="DI220" s="37"/>
      <c r="DJ220" s="37"/>
      <c r="DK220" s="37"/>
      <c r="DL220" s="37"/>
      <c r="DM220" s="37"/>
      <c r="DN220" s="37"/>
      <c r="DO220" s="37"/>
      <c r="DP220" s="37"/>
      <c r="DQ220" s="37"/>
      <c r="DR220" s="37"/>
      <c r="DS220" s="37"/>
      <c r="DT220" s="37"/>
      <c r="DU220" s="37"/>
      <c r="DV220" s="37"/>
      <c r="DW220" s="37"/>
      <c r="DX220" s="37"/>
      <c r="DY220" s="37"/>
      <c r="DZ220" s="37"/>
      <c r="EA220" s="37"/>
      <c r="EB220" s="37"/>
      <c r="EC220" s="37"/>
      <c r="ED220" s="37"/>
      <c r="EE220" s="37"/>
      <c r="EF220" s="37"/>
      <c r="EG220" s="37"/>
      <c r="EH220" s="37"/>
      <c r="EI220" s="37"/>
      <c r="EJ220" s="37"/>
      <c r="EK220" s="37"/>
      <c r="EL220" s="37"/>
      <c r="EM220" s="37"/>
      <c r="EN220" s="37"/>
      <c r="EO220" s="37"/>
      <c r="EP220" s="37"/>
      <c r="EQ220" s="37"/>
      <c r="ER220" s="37"/>
      <c r="ES220" s="37"/>
      <c r="ET220" s="37"/>
      <c r="EU220" s="37"/>
      <c r="EV220" s="37"/>
      <c r="EW220" s="37"/>
      <c r="EX220" s="37"/>
      <c r="EY220" s="37"/>
      <c r="EZ220" s="37"/>
      <c r="FA220" s="37"/>
      <c r="FB220" s="37"/>
      <c r="FC220" s="37"/>
      <c r="FD220" s="37"/>
      <c r="FE220" s="37"/>
      <c r="FF220" s="37"/>
      <c r="FG220" s="37"/>
      <c r="FH220" s="37"/>
      <c r="FI220" s="37"/>
      <c r="FJ220" s="37"/>
      <c r="FK220" s="37"/>
      <c r="FL220" s="37"/>
      <c r="FM220" s="37"/>
      <c r="FN220" s="37"/>
      <c r="FO220" s="37"/>
      <c r="FP220" s="37"/>
      <c r="FQ220" s="37"/>
      <c r="FR220" s="37"/>
      <c r="FS220" s="37"/>
      <c r="FT220" s="37"/>
      <c r="FU220" s="37"/>
      <c r="FV220" s="37"/>
      <c r="FW220" s="37"/>
      <c r="FX220" s="37"/>
      <c r="FY220" s="37"/>
      <c r="FZ220" s="37"/>
      <c r="GA220" s="37"/>
      <c r="GB220" s="37"/>
      <c r="GC220" s="37"/>
      <c r="GD220" s="37"/>
      <c r="GE220" s="37"/>
      <c r="GF220" s="37"/>
      <c r="GG220" s="37"/>
      <c r="GH220" s="37"/>
      <c r="GI220" s="37"/>
      <c r="GJ220" s="37"/>
      <c r="GK220" s="37"/>
      <c r="GL220" s="37"/>
      <c r="GM220" s="37"/>
      <c r="GN220" s="37"/>
      <c r="GO220" s="37"/>
      <c r="GP220" s="37"/>
      <c r="GQ220" s="37"/>
      <c r="GR220" s="37"/>
      <c r="GS220" s="37"/>
      <c r="GT220" s="37"/>
      <c r="GU220" s="37"/>
      <c r="GV220" s="37"/>
      <c r="GW220" s="37"/>
      <c r="GX220" s="37"/>
      <c r="GY220" s="37"/>
      <c r="GZ220" s="37"/>
      <c r="HA220" s="37"/>
      <c r="HB220" s="37"/>
      <c r="HC220" s="37"/>
      <c r="HD220" s="37"/>
      <c r="HE220" s="37"/>
      <c r="HF220" s="37"/>
      <c r="HG220" s="37"/>
      <c r="HH220" s="37"/>
      <c r="HI220" s="37"/>
      <c r="HJ220" s="37"/>
      <c r="HK220" s="37"/>
      <c r="HL220" s="37"/>
      <c r="HM220" s="37"/>
      <c r="HN220" s="37"/>
      <c r="HO220" s="37"/>
      <c r="HP220" s="37"/>
      <c r="HQ220" s="37"/>
      <c r="HR220" s="37"/>
      <c r="HS220" s="37"/>
      <c r="HT220" s="37"/>
      <c r="HU220" s="37"/>
      <c r="HV220" s="37"/>
      <c r="HW220" s="37"/>
      <c r="HX220" s="37"/>
      <c r="HY220" s="37"/>
      <c r="HZ220" s="37"/>
      <c r="IA220" s="37"/>
      <c r="IB220" s="37"/>
      <c r="IC220" s="37"/>
    </row>
    <row r="221" spans="1:237" ht="14.4" customHeight="1" thickBot="1">
      <c r="A221" s="312"/>
      <c r="B221" s="419" t="s">
        <v>500</v>
      </c>
      <c r="C221" s="416" t="s">
        <v>223</v>
      </c>
      <c r="D221" s="392" t="s">
        <v>122</v>
      </c>
      <c r="E221" s="642">
        <f>SUM('Espai esdeveniment'!E109,'Dades alimentació i begudes'!E120,'Altres empreses proveïdores'!E98,'Dades Allotjament'!E88,'Dades transport'!E113,'Dades organització'!E167)</f>
        <v>0</v>
      </c>
      <c r="H221" s="312"/>
      <c r="I221" s="312"/>
      <c r="J221" s="312"/>
      <c r="K221" s="312"/>
      <c r="L221" s="312"/>
      <c r="M221" s="312"/>
      <c r="N221" s="312"/>
      <c r="O221" s="312"/>
      <c r="P221" s="312"/>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c r="DC221" s="37"/>
      <c r="DD221" s="37"/>
      <c r="DE221" s="37"/>
      <c r="DF221" s="37"/>
      <c r="DG221" s="37"/>
      <c r="DH221" s="37"/>
      <c r="DI221" s="37"/>
      <c r="DJ221" s="37"/>
      <c r="DK221" s="37"/>
      <c r="DL221" s="37"/>
      <c r="DM221" s="37"/>
      <c r="DN221" s="37"/>
      <c r="DO221" s="37"/>
      <c r="DP221" s="37"/>
      <c r="DQ221" s="37"/>
      <c r="DR221" s="37"/>
      <c r="DS221" s="37"/>
      <c r="DT221" s="37"/>
      <c r="DU221" s="37"/>
      <c r="DV221" s="37"/>
      <c r="DW221" s="37"/>
      <c r="DX221" s="37"/>
      <c r="DY221" s="37"/>
      <c r="DZ221" s="37"/>
      <c r="EA221" s="37"/>
      <c r="EB221" s="37"/>
      <c r="EC221" s="37"/>
      <c r="ED221" s="37"/>
      <c r="EE221" s="37"/>
      <c r="EF221" s="37"/>
      <c r="EG221" s="37"/>
      <c r="EH221" s="37"/>
      <c r="EI221" s="37"/>
      <c r="EJ221" s="37"/>
      <c r="EK221" s="37"/>
      <c r="EL221" s="37"/>
      <c r="EM221" s="37"/>
      <c r="EN221" s="37"/>
      <c r="EO221" s="37"/>
      <c r="EP221" s="37"/>
      <c r="EQ221" s="37"/>
      <c r="ER221" s="37"/>
      <c r="ES221" s="37"/>
      <c r="ET221" s="37"/>
      <c r="EU221" s="37"/>
      <c r="EV221" s="37"/>
      <c r="EW221" s="37"/>
      <c r="EX221" s="37"/>
      <c r="EY221" s="37"/>
      <c r="EZ221" s="37"/>
      <c r="FA221" s="37"/>
      <c r="FB221" s="37"/>
      <c r="FC221" s="37"/>
      <c r="FD221" s="37"/>
      <c r="FE221" s="37"/>
      <c r="FF221" s="37"/>
      <c r="FG221" s="37"/>
      <c r="FH221" s="37"/>
      <c r="FI221" s="37"/>
      <c r="FJ221" s="37"/>
      <c r="FK221" s="37"/>
      <c r="FL221" s="37"/>
      <c r="FM221" s="37"/>
      <c r="FN221" s="37"/>
      <c r="FO221" s="37"/>
      <c r="FP221" s="37"/>
      <c r="FQ221" s="37"/>
      <c r="FR221" s="37"/>
      <c r="FS221" s="37"/>
      <c r="FT221" s="37"/>
      <c r="FU221" s="37"/>
      <c r="FV221" s="37"/>
      <c r="FW221" s="37"/>
      <c r="FX221" s="37"/>
      <c r="FY221" s="37"/>
      <c r="FZ221" s="37"/>
      <c r="GA221" s="37"/>
      <c r="GB221" s="37"/>
      <c r="GC221" s="37"/>
      <c r="GD221" s="37"/>
      <c r="GE221" s="37"/>
      <c r="GF221" s="37"/>
      <c r="GG221" s="37"/>
      <c r="GH221" s="37"/>
      <c r="GI221" s="37"/>
      <c r="GJ221" s="37"/>
      <c r="GK221" s="37"/>
      <c r="GL221" s="37"/>
      <c r="GM221" s="37"/>
      <c r="GN221" s="37"/>
      <c r="GO221" s="37"/>
      <c r="GP221" s="37"/>
      <c r="GQ221" s="37"/>
      <c r="GR221" s="37"/>
      <c r="GS221" s="37"/>
      <c r="GT221" s="37"/>
      <c r="GU221" s="37"/>
      <c r="GV221" s="37"/>
      <c r="GW221" s="37"/>
      <c r="GX221" s="37"/>
      <c r="GY221" s="37"/>
      <c r="GZ221" s="37"/>
      <c r="HA221" s="37"/>
      <c r="HB221" s="37"/>
      <c r="HC221" s="37"/>
      <c r="HD221" s="37"/>
      <c r="HE221" s="37"/>
      <c r="HF221" s="37"/>
      <c r="HG221" s="37"/>
      <c r="HH221" s="37"/>
      <c r="HI221" s="37"/>
      <c r="HJ221" s="37"/>
      <c r="HK221" s="37"/>
      <c r="HL221" s="37"/>
      <c r="HM221" s="37"/>
      <c r="HN221" s="37"/>
      <c r="HO221" s="37"/>
      <c r="HP221" s="37"/>
      <c r="HQ221" s="37"/>
      <c r="HR221" s="37"/>
      <c r="HS221" s="37"/>
      <c r="HT221" s="37"/>
      <c r="HU221" s="37"/>
      <c r="HV221" s="37"/>
      <c r="HW221" s="37"/>
      <c r="HX221" s="37"/>
      <c r="HY221" s="37"/>
      <c r="HZ221" s="37"/>
      <c r="IA221" s="37"/>
      <c r="IB221" s="37"/>
      <c r="IC221" s="37"/>
    </row>
    <row r="222" spans="1:237" ht="14.4" customHeight="1" thickBot="1">
      <c r="A222" s="312"/>
      <c r="B222" s="383" t="s">
        <v>445</v>
      </c>
      <c r="C222" s="417" t="s">
        <v>224</v>
      </c>
      <c r="D222" s="394" t="s">
        <v>122</v>
      </c>
      <c r="E222" s="642">
        <f>SUM('Espai esdeveniment'!E110,'Dades alimentació i begudes'!E121,'Altres empreses proveïdores'!E99,'Dades Allotjament'!E89,'Dades transport'!E114,'Dades organització'!E168)</f>
        <v>0</v>
      </c>
      <c r="H222" s="312"/>
      <c r="I222" s="312"/>
      <c r="J222" s="312"/>
      <c r="K222" s="312"/>
      <c r="L222" s="312"/>
      <c r="M222" s="312"/>
      <c r="N222" s="312"/>
      <c r="O222" s="312"/>
      <c r="P222" s="312"/>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c r="CX222" s="37"/>
      <c r="CY222" s="37"/>
      <c r="CZ222" s="37"/>
      <c r="DA222" s="37"/>
      <c r="DB222" s="37"/>
      <c r="DC222" s="37"/>
      <c r="DD222" s="37"/>
      <c r="DE222" s="37"/>
      <c r="DF222" s="37"/>
      <c r="DG222" s="37"/>
      <c r="DH222" s="37"/>
      <c r="DI222" s="37"/>
      <c r="DJ222" s="37"/>
      <c r="DK222" s="37"/>
      <c r="DL222" s="37"/>
      <c r="DM222" s="37"/>
      <c r="DN222" s="37"/>
      <c r="DO222" s="37"/>
      <c r="DP222" s="37"/>
      <c r="DQ222" s="37"/>
      <c r="DR222" s="37"/>
      <c r="DS222" s="37"/>
      <c r="DT222" s="37"/>
      <c r="DU222" s="37"/>
      <c r="DV222" s="37"/>
      <c r="DW222" s="37"/>
      <c r="DX222" s="37"/>
      <c r="DY222" s="37"/>
      <c r="DZ222" s="37"/>
      <c r="EA222" s="37"/>
      <c r="EB222" s="37"/>
      <c r="EC222" s="37"/>
      <c r="ED222" s="37"/>
      <c r="EE222" s="37"/>
      <c r="EF222" s="37"/>
      <c r="EG222" s="37"/>
      <c r="EH222" s="37"/>
      <c r="EI222" s="37"/>
      <c r="EJ222" s="37"/>
      <c r="EK222" s="37"/>
      <c r="EL222" s="37"/>
      <c r="EM222" s="37"/>
      <c r="EN222" s="37"/>
      <c r="EO222" s="37"/>
      <c r="EP222" s="37"/>
      <c r="EQ222" s="37"/>
      <c r="ER222" s="37"/>
      <c r="ES222" s="37"/>
      <c r="ET222" s="37"/>
      <c r="EU222" s="37"/>
      <c r="EV222" s="37"/>
      <c r="EW222" s="37"/>
      <c r="EX222" s="37"/>
      <c r="EY222" s="37"/>
      <c r="EZ222" s="37"/>
      <c r="FA222" s="37"/>
      <c r="FB222" s="37"/>
      <c r="FC222" s="37"/>
      <c r="FD222" s="37"/>
      <c r="FE222" s="37"/>
      <c r="FF222" s="37"/>
      <c r="FG222" s="37"/>
      <c r="FH222" s="37"/>
      <c r="FI222" s="37"/>
      <c r="FJ222" s="37"/>
      <c r="FK222" s="37"/>
      <c r="FL222" s="37"/>
      <c r="FM222" s="37"/>
      <c r="FN222" s="37"/>
      <c r="FO222" s="37"/>
      <c r="FP222" s="37"/>
      <c r="FQ222" s="37"/>
      <c r="FR222" s="37"/>
      <c r="FS222" s="37"/>
      <c r="FT222" s="37"/>
      <c r="FU222" s="37"/>
      <c r="FV222" s="37"/>
      <c r="FW222" s="37"/>
      <c r="FX222" s="37"/>
      <c r="FY222" s="37"/>
      <c r="FZ222" s="37"/>
      <c r="GA222" s="37"/>
      <c r="GB222" s="37"/>
      <c r="GC222" s="37"/>
      <c r="GD222" s="37"/>
      <c r="GE222" s="37"/>
      <c r="GF222" s="37"/>
      <c r="GG222" s="37"/>
      <c r="GH222" s="37"/>
      <c r="GI222" s="37"/>
      <c r="GJ222" s="37"/>
      <c r="GK222" s="37"/>
      <c r="GL222" s="37"/>
      <c r="GM222" s="37"/>
      <c r="GN222" s="37"/>
      <c r="GO222" s="37"/>
      <c r="GP222" s="37"/>
      <c r="GQ222" s="37"/>
      <c r="GR222" s="37"/>
      <c r="GS222" s="37"/>
      <c r="GT222" s="37"/>
      <c r="GU222" s="37"/>
      <c r="GV222" s="37"/>
      <c r="GW222" s="37"/>
      <c r="GX222" s="37"/>
      <c r="GY222" s="37"/>
      <c r="GZ222" s="37"/>
      <c r="HA222" s="37"/>
      <c r="HB222" s="37"/>
      <c r="HC222" s="37"/>
      <c r="HD222" s="37"/>
      <c r="HE222" s="37"/>
      <c r="HF222" s="37"/>
      <c r="HG222" s="37"/>
      <c r="HH222" s="37"/>
      <c r="HI222" s="37"/>
      <c r="HJ222" s="37"/>
      <c r="HK222" s="37"/>
      <c r="HL222" s="37"/>
      <c r="HM222" s="37"/>
      <c r="HN222" s="37"/>
      <c r="HO222" s="37"/>
      <c r="HP222" s="37"/>
      <c r="HQ222" s="37"/>
      <c r="HR222" s="37"/>
      <c r="HS222" s="37"/>
      <c r="HT222" s="37"/>
      <c r="HU222" s="37"/>
      <c r="HV222" s="37"/>
      <c r="HW222" s="37"/>
      <c r="HX222" s="37"/>
      <c r="HY222" s="37"/>
      <c r="HZ222" s="37"/>
      <c r="IA222" s="37"/>
      <c r="IB222" s="37"/>
      <c r="IC222" s="37"/>
    </row>
    <row r="223" spans="1:237" ht="14.4" customHeight="1" thickBot="1">
      <c r="A223" s="312"/>
      <c r="B223" s="388"/>
      <c r="C223" s="417" t="s">
        <v>225</v>
      </c>
      <c r="D223" s="394" t="s">
        <v>122</v>
      </c>
      <c r="E223" s="642">
        <f>SUM('Espai esdeveniment'!E111,'Dades alimentació i begudes'!E122,'Altres empreses proveïdores'!E100,'Dades Allotjament'!E90,'Dades transport'!E115,'Dades organització'!E169)</f>
        <v>0</v>
      </c>
      <c r="H223" s="312"/>
      <c r="I223" s="312"/>
      <c r="J223" s="312"/>
      <c r="K223" s="312"/>
      <c r="L223" s="312"/>
      <c r="M223" s="312"/>
      <c r="N223" s="312"/>
      <c r="O223" s="312"/>
      <c r="P223" s="312"/>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c r="CX223" s="37"/>
      <c r="CY223" s="37"/>
      <c r="CZ223" s="37"/>
      <c r="DA223" s="37"/>
      <c r="DB223" s="37"/>
      <c r="DC223" s="37"/>
      <c r="DD223" s="37"/>
      <c r="DE223" s="37"/>
      <c r="DF223" s="37"/>
      <c r="DG223" s="37"/>
      <c r="DH223" s="37"/>
      <c r="DI223" s="37"/>
      <c r="DJ223" s="37"/>
      <c r="DK223" s="37"/>
      <c r="DL223" s="37"/>
      <c r="DM223" s="37"/>
      <c r="DN223" s="37"/>
      <c r="DO223" s="37"/>
      <c r="DP223" s="37"/>
      <c r="DQ223" s="37"/>
      <c r="DR223" s="37"/>
      <c r="DS223" s="37"/>
      <c r="DT223" s="37"/>
      <c r="DU223" s="37"/>
      <c r="DV223" s="37"/>
      <c r="DW223" s="37"/>
      <c r="DX223" s="37"/>
      <c r="DY223" s="37"/>
      <c r="DZ223" s="37"/>
      <c r="EA223" s="37"/>
      <c r="EB223" s="37"/>
      <c r="EC223" s="37"/>
      <c r="ED223" s="37"/>
      <c r="EE223" s="37"/>
      <c r="EF223" s="37"/>
      <c r="EG223" s="37"/>
      <c r="EH223" s="37"/>
      <c r="EI223" s="37"/>
      <c r="EJ223" s="37"/>
      <c r="EK223" s="37"/>
      <c r="EL223" s="37"/>
      <c r="EM223" s="37"/>
      <c r="EN223" s="37"/>
      <c r="EO223" s="37"/>
      <c r="EP223" s="37"/>
      <c r="EQ223" s="37"/>
      <c r="ER223" s="37"/>
      <c r="ES223" s="37"/>
      <c r="ET223" s="37"/>
      <c r="EU223" s="37"/>
      <c r="EV223" s="37"/>
      <c r="EW223" s="37"/>
      <c r="EX223" s="37"/>
      <c r="EY223" s="37"/>
      <c r="EZ223" s="37"/>
      <c r="FA223" s="37"/>
      <c r="FB223" s="37"/>
      <c r="FC223" s="37"/>
      <c r="FD223" s="37"/>
      <c r="FE223" s="37"/>
      <c r="FF223" s="37"/>
      <c r="FG223" s="37"/>
      <c r="FH223" s="37"/>
      <c r="FI223" s="37"/>
      <c r="FJ223" s="37"/>
      <c r="FK223" s="37"/>
      <c r="FL223" s="37"/>
      <c r="FM223" s="37"/>
      <c r="FN223" s="37"/>
      <c r="FO223" s="37"/>
      <c r="FP223" s="37"/>
      <c r="FQ223" s="37"/>
      <c r="FR223" s="37"/>
      <c r="FS223" s="37"/>
      <c r="FT223" s="37"/>
      <c r="FU223" s="37"/>
      <c r="FV223" s="37"/>
      <c r="FW223" s="37"/>
      <c r="FX223" s="37"/>
      <c r="FY223" s="37"/>
      <c r="FZ223" s="37"/>
      <c r="GA223" s="37"/>
      <c r="GB223" s="37"/>
      <c r="GC223" s="37"/>
      <c r="GD223" s="37"/>
      <c r="GE223" s="37"/>
      <c r="GF223" s="37"/>
      <c r="GG223" s="37"/>
      <c r="GH223" s="37"/>
      <c r="GI223" s="37"/>
      <c r="GJ223" s="37"/>
      <c r="GK223" s="37"/>
      <c r="GL223" s="37"/>
      <c r="GM223" s="37"/>
      <c r="GN223" s="37"/>
      <c r="GO223" s="37"/>
      <c r="GP223" s="37"/>
      <c r="GQ223" s="37"/>
      <c r="GR223" s="37"/>
      <c r="GS223" s="37"/>
      <c r="GT223" s="37"/>
      <c r="GU223" s="37"/>
      <c r="GV223" s="37"/>
      <c r="GW223" s="37"/>
      <c r="GX223" s="37"/>
      <c r="GY223" s="37"/>
      <c r="GZ223" s="37"/>
      <c r="HA223" s="37"/>
      <c r="HB223" s="37"/>
      <c r="HC223" s="37"/>
      <c r="HD223" s="37"/>
      <c r="HE223" s="37"/>
      <c r="HF223" s="37"/>
      <c r="HG223" s="37"/>
      <c r="HH223" s="37"/>
      <c r="HI223" s="37"/>
      <c r="HJ223" s="37"/>
      <c r="HK223" s="37"/>
      <c r="HL223" s="37"/>
      <c r="HM223" s="37"/>
      <c r="HN223" s="37"/>
      <c r="HO223" s="37"/>
      <c r="HP223" s="37"/>
      <c r="HQ223" s="37"/>
      <c r="HR223" s="37"/>
      <c r="HS223" s="37"/>
      <c r="HT223" s="37"/>
      <c r="HU223" s="37"/>
      <c r="HV223" s="37"/>
      <c r="HW223" s="37"/>
      <c r="HX223" s="37"/>
      <c r="HY223" s="37"/>
      <c r="HZ223" s="37"/>
      <c r="IA223" s="37"/>
      <c r="IB223" s="37"/>
      <c r="IC223" s="37"/>
    </row>
    <row r="224" spans="1:237" ht="14.4" customHeight="1" thickBot="1">
      <c r="A224" s="312"/>
      <c r="B224" s="383"/>
      <c r="C224" s="417" t="s">
        <v>226</v>
      </c>
      <c r="D224" s="394" t="s">
        <v>122</v>
      </c>
      <c r="E224" s="642">
        <f>SUM('Espai esdeveniment'!E112,'Dades alimentació i begudes'!E123,'Altres empreses proveïdores'!E101,'Dades Allotjament'!E91,'Dades transport'!E116,'Dades organització'!E170)</f>
        <v>0</v>
      </c>
      <c r="H224" s="312"/>
      <c r="I224" s="312"/>
      <c r="J224" s="312"/>
      <c r="K224" s="312"/>
      <c r="L224" s="312"/>
      <c r="M224" s="312"/>
      <c r="N224" s="312"/>
      <c r="O224" s="312"/>
      <c r="P224" s="312"/>
      <c r="BT224" s="37"/>
      <c r="BU224" s="37"/>
      <c r="BV224" s="37"/>
      <c r="BW224" s="37"/>
      <c r="BX224" s="37"/>
      <c r="BY224" s="37"/>
      <c r="BZ224" s="37"/>
      <c r="CA224" s="37"/>
      <c r="CB224" s="37"/>
      <c r="CC224" s="37"/>
      <c r="CD224" s="37"/>
      <c r="CE224" s="37"/>
      <c r="CF224" s="37"/>
      <c r="CG224" s="37"/>
      <c r="CH224" s="37"/>
      <c r="CI224" s="37"/>
      <c r="CJ224" s="37"/>
      <c r="CK224" s="37"/>
      <c r="CL224" s="37"/>
      <c r="CM224" s="37"/>
      <c r="CN224" s="37"/>
      <c r="CO224" s="37"/>
      <c r="CP224" s="37"/>
      <c r="CQ224" s="37"/>
      <c r="CR224" s="37"/>
      <c r="CS224" s="37"/>
      <c r="CT224" s="37"/>
      <c r="CU224" s="37"/>
      <c r="CV224" s="37"/>
      <c r="CW224" s="37"/>
      <c r="CX224" s="37"/>
      <c r="CY224" s="37"/>
      <c r="CZ224" s="37"/>
      <c r="DA224" s="37"/>
      <c r="DB224" s="37"/>
      <c r="DC224" s="37"/>
      <c r="DD224" s="37"/>
      <c r="DE224" s="37"/>
      <c r="DF224" s="37"/>
      <c r="DG224" s="37"/>
      <c r="DH224" s="37"/>
      <c r="DI224" s="37"/>
      <c r="DJ224" s="37"/>
      <c r="DK224" s="37"/>
      <c r="DL224" s="37"/>
      <c r="DM224" s="37"/>
      <c r="DN224" s="37"/>
      <c r="DO224" s="37"/>
      <c r="DP224" s="37"/>
      <c r="DQ224" s="37"/>
      <c r="DR224" s="37"/>
      <c r="DS224" s="37"/>
      <c r="DT224" s="37"/>
      <c r="DU224" s="37"/>
      <c r="DV224" s="37"/>
      <c r="DW224" s="37"/>
      <c r="DX224" s="37"/>
      <c r="DY224" s="37"/>
      <c r="DZ224" s="37"/>
      <c r="EA224" s="37"/>
      <c r="EB224" s="37"/>
      <c r="EC224" s="37"/>
      <c r="ED224" s="37"/>
      <c r="EE224" s="37"/>
      <c r="EF224" s="37"/>
      <c r="EG224" s="37"/>
      <c r="EH224" s="37"/>
      <c r="EI224" s="37"/>
      <c r="EJ224" s="37"/>
      <c r="EK224" s="37"/>
      <c r="EL224" s="37"/>
      <c r="EM224" s="37"/>
      <c r="EN224" s="37"/>
      <c r="EO224" s="37"/>
      <c r="EP224" s="37"/>
      <c r="EQ224" s="37"/>
      <c r="ER224" s="37"/>
      <c r="ES224" s="37"/>
      <c r="ET224" s="37"/>
      <c r="EU224" s="37"/>
      <c r="EV224" s="37"/>
      <c r="EW224" s="37"/>
      <c r="EX224" s="37"/>
      <c r="EY224" s="37"/>
      <c r="EZ224" s="37"/>
      <c r="FA224" s="37"/>
      <c r="FB224" s="37"/>
      <c r="FC224" s="37"/>
      <c r="FD224" s="37"/>
      <c r="FE224" s="37"/>
      <c r="FF224" s="37"/>
      <c r="FG224" s="37"/>
      <c r="FH224" s="37"/>
      <c r="FI224" s="37"/>
      <c r="FJ224" s="37"/>
      <c r="FK224" s="37"/>
      <c r="FL224" s="37"/>
      <c r="FM224" s="37"/>
      <c r="FN224" s="37"/>
      <c r="FO224" s="37"/>
      <c r="FP224" s="37"/>
      <c r="FQ224" s="37"/>
      <c r="FR224" s="37"/>
      <c r="FS224" s="37"/>
      <c r="FT224" s="37"/>
      <c r="FU224" s="37"/>
      <c r="FV224" s="37"/>
      <c r="FW224" s="37"/>
      <c r="FX224" s="37"/>
      <c r="FY224" s="37"/>
      <c r="FZ224" s="37"/>
      <c r="GA224" s="37"/>
      <c r="GB224" s="37"/>
      <c r="GC224" s="37"/>
      <c r="GD224" s="37"/>
      <c r="GE224" s="37"/>
      <c r="GF224" s="37"/>
      <c r="GG224" s="37"/>
      <c r="GH224" s="37"/>
      <c r="GI224" s="37"/>
      <c r="GJ224" s="37"/>
      <c r="GK224" s="37"/>
      <c r="GL224" s="37"/>
      <c r="GM224" s="37"/>
      <c r="GN224" s="37"/>
      <c r="GO224" s="37"/>
      <c r="GP224" s="37"/>
      <c r="GQ224" s="37"/>
      <c r="GR224" s="37"/>
      <c r="GS224" s="37"/>
      <c r="GT224" s="37"/>
      <c r="GU224" s="37"/>
      <c r="GV224" s="37"/>
      <c r="GW224" s="37"/>
      <c r="GX224" s="37"/>
      <c r="GY224" s="37"/>
      <c r="GZ224" s="37"/>
      <c r="HA224" s="37"/>
      <c r="HB224" s="37"/>
      <c r="HC224" s="37"/>
      <c r="HD224" s="37"/>
      <c r="HE224" s="37"/>
      <c r="HF224" s="37"/>
      <c r="HG224" s="37"/>
      <c r="HH224" s="37"/>
      <c r="HI224" s="37"/>
      <c r="HJ224" s="37"/>
      <c r="HK224" s="37"/>
      <c r="HL224" s="37"/>
      <c r="HM224" s="37"/>
      <c r="HN224" s="37"/>
      <c r="HO224" s="37"/>
      <c r="HP224" s="37"/>
      <c r="HQ224" s="37"/>
      <c r="HR224" s="37"/>
      <c r="HS224" s="37"/>
      <c r="HT224" s="37"/>
      <c r="HU224" s="37"/>
      <c r="HV224" s="37"/>
      <c r="HW224" s="37"/>
      <c r="HX224" s="37"/>
      <c r="HY224" s="37"/>
      <c r="HZ224" s="37"/>
      <c r="IA224" s="37"/>
      <c r="IB224" s="37"/>
      <c r="IC224" s="37"/>
    </row>
    <row r="225" spans="1:237" ht="15" customHeight="1" thickBot="1">
      <c r="A225" s="312"/>
      <c r="B225" s="389"/>
      <c r="C225" s="418" t="s">
        <v>227</v>
      </c>
      <c r="D225" s="398" t="s">
        <v>122</v>
      </c>
      <c r="E225" s="642">
        <f>SUM('Espai esdeveniment'!E113,'Dades alimentació i begudes'!E124,'Altres empreses proveïdores'!E102,'Dades Allotjament'!E92,'Dades transport'!E117,'Dades organització'!E171)</f>
        <v>0</v>
      </c>
      <c r="H225" s="312"/>
      <c r="I225" s="312"/>
      <c r="J225" s="312"/>
      <c r="K225" s="312"/>
      <c r="L225" s="312"/>
      <c r="M225" s="312"/>
      <c r="N225" s="312"/>
      <c r="O225" s="312"/>
      <c r="P225" s="312"/>
      <c r="BT225" s="37"/>
      <c r="BU225" s="37"/>
      <c r="BV225" s="37"/>
      <c r="BW225" s="37"/>
      <c r="BX225" s="37"/>
      <c r="BY225" s="37"/>
      <c r="BZ225" s="37"/>
      <c r="CA225" s="37"/>
      <c r="CB225" s="37"/>
      <c r="CC225" s="37"/>
      <c r="CD225" s="37"/>
      <c r="CE225" s="37"/>
      <c r="CF225" s="37"/>
      <c r="CG225" s="37"/>
      <c r="CH225" s="37"/>
      <c r="CI225" s="37"/>
      <c r="CJ225" s="37"/>
      <c r="CK225" s="37"/>
      <c r="CL225" s="37"/>
      <c r="CM225" s="37"/>
      <c r="CN225" s="37"/>
      <c r="CO225" s="37"/>
      <c r="CP225" s="37"/>
      <c r="CQ225" s="37"/>
      <c r="CR225" s="37"/>
      <c r="CS225" s="37"/>
      <c r="CT225" s="37"/>
      <c r="CU225" s="37"/>
      <c r="CV225" s="37"/>
      <c r="CW225" s="37"/>
      <c r="CX225" s="37"/>
      <c r="CY225" s="37"/>
      <c r="CZ225" s="37"/>
      <c r="DA225" s="37"/>
      <c r="DB225" s="37"/>
      <c r="DC225" s="37"/>
      <c r="DD225" s="37"/>
      <c r="DE225" s="37"/>
      <c r="DF225" s="37"/>
      <c r="DG225" s="37"/>
      <c r="DH225" s="37"/>
      <c r="DI225" s="37"/>
      <c r="DJ225" s="37"/>
      <c r="DK225" s="37"/>
      <c r="DL225" s="37"/>
      <c r="DM225" s="37"/>
      <c r="DN225" s="37"/>
      <c r="DO225" s="37"/>
      <c r="DP225" s="37"/>
      <c r="DQ225" s="37"/>
      <c r="DR225" s="37"/>
      <c r="DS225" s="37"/>
      <c r="DT225" s="37"/>
      <c r="DU225" s="37"/>
      <c r="DV225" s="37"/>
      <c r="DW225" s="37"/>
      <c r="DX225" s="37"/>
      <c r="DY225" s="37"/>
      <c r="DZ225" s="37"/>
      <c r="EA225" s="37"/>
      <c r="EB225" s="37"/>
      <c r="EC225" s="37"/>
      <c r="ED225" s="37"/>
      <c r="EE225" s="37"/>
      <c r="EF225" s="37"/>
      <c r="EG225" s="37"/>
      <c r="EH225" s="37"/>
      <c r="EI225" s="37"/>
      <c r="EJ225" s="37"/>
      <c r="EK225" s="37"/>
      <c r="EL225" s="37"/>
      <c r="EM225" s="37"/>
      <c r="EN225" s="37"/>
      <c r="EO225" s="37"/>
      <c r="EP225" s="37"/>
      <c r="EQ225" s="37"/>
      <c r="ER225" s="37"/>
      <c r="ES225" s="37"/>
      <c r="ET225" s="37"/>
      <c r="EU225" s="37"/>
      <c r="EV225" s="37"/>
      <c r="EW225" s="37"/>
      <c r="EX225" s="37"/>
      <c r="EY225" s="37"/>
      <c r="EZ225" s="37"/>
      <c r="FA225" s="37"/>
      <c r="FB225" s="37"/>
      <c r="FC225" s="37"/>
      <c r="FD225" s="37"/>
      <c r="FE225" s="37"/>
      <c r="FF225" s="37"/>
      <c r="FG225" s="37"/>
      <c r="FH225" s="37"/>
      <c r="FI225" s="37"/>
      <c r="FJ225" s="37"/>
      <c r="FK225" s="37"/>
      <c r="FL225" s="37"/>
      <c r="FM225" s="37"/>
      <c r="FN225" s="37"/>
      <c r="FO225" s="37"/>
      <c r="FP225" s="37"/>
      <c r="FQ225" s="37"/>
      <c r="FR225" s="37"/>
      <c r="FS225" s="37"/>
      <c r="FT225" s="37"/>
      <c r="FU225" s="37"/>
      <c r="FV225" s="37"/>
      <c r="FW225" s="37"/>
      <c r="FX225" s="37"/>
      <c r="FY225" s="37"/>
      <c r="FZ225" s="37"/>
      <c r="GA225" s="37"/>
      <c r="GB225" s="37"/>
      <c r="GC225" s="37"/>
      <c r="GD225" s="37"/>
      <c r="GE225" s="37"/>
      <c r="GF225" s="37"/>
      <c r="GG225" s="37"/>
      <c r="GH225" s="37"/>
      <c r="GI225" s="37"/>
      <c r="GJ225" s="37"/>
      <c r="GK225" s="37"/>
      <c r="GL225" s="37"/>
      <c r="GM225" s="37"/>
      <c r="GN225" s="37"/>
      <c r="GO225" s="37"/>
      <c r="GP225" s="37"/>
      <c r="GQ225" s="37"/>
      <c r="GR225" s="37"/>
      <c r="GS225" s="37"/>
      <c r="GT225" s="37"/>
      <c r="GU225" s="37"/>
      <c r="GV225" s="37"/>
      <c r="GW225" s="37"/>
      <c r="GX225" s="37"/>
      <c r="GY225" s="37"/>
      <c r="GZ225" s="37"/>
      <c r="HA225" s="37"/>
      <c r="HB225" s="37"/>
      <c r="HC225" s="37"/>
      <c r="HD225" s="37"/>
      <c r="HE225" s="37"/>
      <c r="HF225" s="37"/>
      <c r="HG225" s="37"/>
      <c r="HH225" s="37"/>
      <c r="HI225" s="37"/>
      <c r="HJ225" s="37"/>
      <c r="HK225" s="37"/>
      <c r="HL225" s="37"/>
      <c r="HM225" s="37"/>
      <c r="HN225" s="37"/>
      <c r="HO225" s="37"/>
      <c r="HP225" s="37"/>
      <c r="HQ225" s="37"/>
      <c r="HR225" s="37"/>
      <c r="HS225" s="37"/>
      <c r="HT225" s="37"/>
      <c r="HU225" s="37"/>
      <c r="HV225" s="37"/>
      <c r="HW225" s="37"/>
      <c r="HX225" s="37"/>
      <c r="HY225" s="37"/>
      <c r="HZ225" s="37"/>
      <c r="IA225" s="37"/>
      <c r="IB225" s="37"/>
      <c r="IC225" s="37"/>
    </row>
    <row r="226" spans="1:237" ht="15" thickBot="1">
      <c r="A226" s="312"/>
      <c r="B226" s="312"/>
      <c r="C226" s="312"/>
      <c r="D226" s="312"/>
      <c r="E226" s="312"/>
      <c r="H226" s="312"/>
      <c r="I226" s="312"/>
      <c r="J226" s="312"/>
      <c r="K226" s="312"/>
      <c r="L226" s="312"/>
      <c r="M226" s="312"/>
      <c r="N226" s="312"/>
      <c r="O226" s="312"/>
      <c r="P226" s="312"/>
      <c r="BV226" s="37"/>
      <c r="BW226" s="37"/>
      <c r="BX226" s="37"/>
      <c r="BY226" s="37"/>
      <c r="BZ226" s="37"/>
      <c r="CA226" s="37"/>
      <c r="CB226" s="37"/>
      <c r="CC226" s="37"/>
      <c r="CD226" s="37"/>
      <c r="CE226" s="37"/>
      <c r="CF226" s="37"/>
      <c r="CG226" s="37"/>
      <c r="CH226" s="37"/>
      <c r="CI226" s="37"/>
      <c r="CJ226" s="37"/>
      <c r="CK226" s="37"/>
      <c r="CL226" s="37"/>
      <c r="CM226" s="37"/>
      <c r="CN226" s="37"/>
      <c r="CO226" s="37"/>
      <c r="CP226" s="37"/>
      <c r="CQ226" s="37"/>
      <c r="CR226" s="37"/>
      <c r="CS226" s="37"/>
      <c r="CT226" s="37"/>
      <c r="CU226" s="37"/>
      <c r="CV226" s="37"/>
      <c r="CW226" s="37"/>
      <c r="CX226" s="37"/>
      <c r="CY226" s="37"/>
      <c r="CZ226" s="37"/>
      <c r="DA226" s="37"/>
      <c r="DB226" s="37"/>
      <c r="DC226" s="37"/>
      <c r="DD226" s="37"/>
      <c r="DE226" s="37"/>
      <c r="DF226" s="37"/>
      <c r="DG226" s="37"/>
      <c r="DH226" s="37"/>
      <c r="DI226" s="37"/>
      <c r="DJ226" s="37"/>
      <c r="DK226" s="37"/>
      <c r="DL226" s="37"/>
      <c r="DM226" s="37"/>
      <c r="DN226" s="37"/>
      <c r="DO226" s="37"/>
      <c r="DP226" s="37"/>
      <c r="DQ226" s="37"/>
      <c r="DR226" s="37"/>
      <c r="DS226" s="37"/>
      <c r="DT226" s="37"/>
      <c r="DU226" s="37"/>
      <c r="DV226" s="37"/>
      <c r="DW226" s="37"/>
      <c r="DX226" s="37"/>
      <c r="DY226" s="37"/>
      <c r="DZ226" s="37"/>
      <c r="EA226" s="37"/>
      <c r="EB226" s="37"/>
      <c r="EC226" s="37"/>
      <c r="ED226" s="37"/>
      <c r="EE226" s="37"/>
      <c r="EF226" s="37"/>
      <c r="EG226" s="37"/>
      <c r="EH226" s="37"/>
      <c r="EI226" s="37"/>
      <c r="EJ226" s="37"/>
      <c r="EK226" s="37"/>
      <c r="EL226" s="37"/>
      <c r="EM226" s="37"/>
      <c r="EN226" s="37"/>
      <c r="EO226" s="37"/>
      <c r="EP226" s="37"/>
      <c r="EQ226" s="37"/>
      <c r="ER226" s="37"/>
      <c r="ES226" s="37"/>
      <c r="ET226" s="37"/>
      <c r="EU226" s="37"/>
      <c r="EV226" s="37"/>
      <c r="EW226" s="37"/>
      <c r="EX226" s="37"/>
      <c r="EY226" s="37"/>
      <c r="EZ226" s="37"/>
      <c r="FA226" s="37"/>
      <c r="FB226" s="37"/>
      <c r="FC226" s="37"/>
      <c r="FD226" s="37"/>
      <c r="FE226" s="37"/>
      <c r="FF226" s="37"/>
      <c r="FG226" s="37"/>
      <c r="FH226" s="37"/>
      <c r="FI226" s="37"/>
      <c r="FJ226" s="37"/>
      <c r="FK226" s="37"/>
      <c r="FL226" s="37"/>
      <c r="FM226" s="37"/>
      <c r="FN226" s="37"/>
      <c r="FO226" s="37"/>
      <c r="FP226" s="37"/>
      <c r="FQ226" s="37"/>
      <c r="FR226" s="37"/>
      <c r="FS226" s="37"/>
      <c r="FT226" s="37"/>
      <c r="FU226" s="37"/>
      <c r="FV226" s="37"/>
      <c r="FW226" s="37"/>
      <c r="FX226" s="37"/>
      <c r="FY226" s="37"/>
      <c r="FZ226" s="37"/>
      <c r="GA226" s="37"/>
      <c r="GB226" s="37"/>
      <c r="GC226" s="37"/>
      <c r="GD226" s="37"/>
      <c r="GE226" s="37"/>
      <c r="GF226" s="37"/>
      <c r="GG226" s="37"/>
      <c r="GH226" s="37"/>
      <c r="GI226" s="37"/>
      <c r="GJ226" s="37"/>
      <c r="GK226" s="37"/>
      <c r="GL226" s="37"/>
      <c r="GM226" s="37"/>
      <c r="GN226" s="37"/>
      <c r="GO226" s="37"/>
      <c r="GP226" s="37"/>
      <c r="GQ226" s="37"/>
      <c r="GR226" s="37"/>
      <c r="GS226" s="37"/>
      <c r="GT226" s="37"/>
      <c r="GU226" s="37"/>
      <c r="GV226" s="37"/>
      <c r="GW226" s="37"/>
      <c r="GX226" s="37"/>
      <c r="GY226" s="37"/>
      <c r="GZ226" s="37"/>
      <c r="HA226" s="37"/>
      <c r="HB226" s="37"/>
      <c r="HC226" s="37"/>
      <c r="HD226" s="37"/>
      <c r="HE226" s="37"/>
      <c r="HF226" s="37"/>
      <c r="HG226" s="37"/>
      <c r="HH226" s="37"/>
      <c r="HI226" s="37"/>
      <c r="HJ226" s="37"/>
      <c r="HK226" s="37"/>
      <c r="HL226" s="37"/>
      <c r="HM226" s="37"/>
      <c r="HN226" s="37"/>
      <c r="HO226" s="37"/>
      <c r="HP226" s="37"/>
      <c r="HQ226" s="37"/>
      <c r="HR226" s="37"/>
      <c r="HS226" s="37"/>
      <c r="HT226" s="37"/>
      <c r="HU226" s="37"/>
      <c r="HV226" s="37"/>
      <c r="HW226" s="37"/>
      <c r="HX226" s="37"/>
      <c r="HY226" s="37"/>
      <c r="HZ226" s="37"/>
      <c r="IA226" s="37"/>
      <c r="IB226" s="37"/>
      <c r="IC226" s="37"/>
    </row>
    <row r="227" spans="1:237" ht="18.600000000000001" thickBot="1">
      <c r="A227" s="312"/>
      <c r="B227" s="366" t="s">
        <v>228</v>
      </c>
      <c r="C227" s="549"/>
      <c r="D227" s="366" t="s">
        <v>229</v>
      </c>
      <c r="E227" s="549"/>
      <c r="H227" s="312"/>
      <c r="I227" s="312"/>
      <c r="J227" s="312"/>
      <c r="K227" s="312"/>
      <c r="L227" s="312"/>
      <c r="M227" s="312"/>
      <c r="N227" s="312"/>
      <c r="O227" s="312"/>
      <c r="P227" s="312"/>
      <c r="BT227" s="37"/>
      <c r="BU227" s="37"/>
      <c r="BV227" s="37"/>
      <c r="BW227" s="37"/>
      <c r="BX227" s="37"/>
      <c r="BY227" s="37"/>
      <c r="BZ227" s="37"/>
      <c r="CA227" s="37"/>
      <c r="CB227" s="37"/>
      <c r="CC227" s="37"/>
      <c r="CD227" s="37"/>
      <c r="CE227" s="37"/>
      <c r="CF227" s="37"/>
      <c r="CG227" s="37"/>
      <c r="CH227" s="37"/>
      <c r="CI227" s="37"/>
      <c r="CJ227" s="37"/>
      <c r="CK227" s="37"/>
      <c r="CL227" s="37"/>
      <c r="CM227" s="37"/>
      <c r="CN227" s="37"/>
      <c r="CO227" s="37"/>
      <c r="CP227" s="37"/>
      <c r="CQ227" s="37"/>
      <c r="CR227" s="37"/>
      <c r="CS227" s="37"/>
      <c r="CT227" s="37"/>
      <c r="CU227" s="37"/>
      <c r="CV227" s="37"/>
      <c r="CW227" s="37"/>
      <c r="CX227" s="37"/>
      <c r="CY227" s="37"/>
      <c r="CZ227" s="37"/>
      <c r="DA227" s="37"/>
      <c r="DB227" s="37"/>
      <c r="DC227" s="37"/>
      <c r="DD227" s="37"/>
      <c r="DE227" s="37"/>
      <c r="DF227" s="37"/>
      <c r="DG227" s="37"/>
      <c r="DH227" s="37"/>
      <c r="DI227" s="37"/>
      <c r="DJ227" s="37"/>
      <c r="DK227" s="37"/>
      <c r="DL227" s="37"/>
      <c r="DM227" s="37"/>
      <c r="DN227" s="37"/>
      <c r="DO227" s="37"/>
      <c r="DP227" s="37"/>
      <c r="DQ227" s="37"/>
      <c r="DR227" s="37"/>
      <c r="DS227" s="37"/>
      <c r="DT227" s="37"/>
      <c r="DU227" s="37"/>
      <c r="DV227" s="37"/>
      <c r="DW227" s="37"/>
      <c r="DX227" s="37"/>
      <c r="DY227" s="37"/>
      <c r="DZ227" s="37"/>
      <c r="EA227" s="37"/>
      <c r="EB227" s="37"/>
      <c r="EC227" s="37"/>
      <c r="ED227" s="37"/>
      <c r="EE227" s="37"/>
      <c r="EF227" s="37"/>
      <c r="EG227" s="37"/>
      <c r="EH227" s="37"/>
      <c r="EI227" s="37"/>
      <c r="EJ227" s="37"/>
      <c r="EK227" s="37"/>
      <c r="EL227" s="37"/>
      <c r="EM227" s="37"/>
      <c r="EN227" s="37"/>
      <c r="EO227" s="37"/>
      <c r="EP227" s="37"/>
      <c r="EQ227" s="37"/>
      <c r="ER227" s="37"/>
      <c r="ES227" s="37"/>
      <c r="ET227" s="37"/>
      <c r="EU227" s="37"/>
      <c r="EV227" s="37"/>
      <c r="EW227" s="37"/>
      <c r="EX227" s="37"/>
      <c r="EY227" s="37"/>
      <c r="EZ227" s="37"/>
      <c r="FA227" s="37"/>
      <c r="FB227" s="37"/>
      <c r="FC227" s="37"/>
      <c r="FD227" s="37"/>
      <c r="FE227" s="37"/>
      <c r="FF227" s="37"/>
      <c r="FG227" s="37"/>
      <c r="FH227" s="37"/>
      <c r="FI227" s="37"/>
      <c r="FJ227" s="37"/>
      <c r="FK227" s="37"/>
      <c r="FL227" s="37"/>
      <c r="FM227" s="37"/>
      <c r="FN227" s="37"/>
      <c r="FO227" s="37"/>
      <c r="FP227" s="37"/>
      <c r="FQ227" s="37"/>
      <c r="FR227" s="37"/>
      <c r="FS227" s="37"/>
      <c r="FT227" s="37"/>
      <c r="FU227" s="37"/>
      <c r="FV227" s="37"/>
      <c r="FW227" s="37"/>
      <c r="FX227" s="37"/>
      <c r="FY227" s="37"/>
      <c r="FZ227" s="37"/>
      <c r="GA227" s="37"/>
      <c r="GB227" s="37"/>
      <c r="GC227" s="37"/>
      <c r="GD227" s="37"/>
      <c r="GE227" s="37"/>
      <c r="GF227" s="37"/>
      <c r="GG227" s="37"/>
      <c r="GH227" s="37"/>
      <c r="GI227" s="37"/>
      <c r="GJ227" s="37"/>
      <c r="GK227" s="37"/>
      <c r="GL227" s="37"/>
      <c r="GM227" s="37"/>
      <c r="GN227" s="37"/>
      <c r="GO227" s="37"/>
      <c r="GP227" s="37"/>
      <c r="GQ227" s="37"/>
      <c r="GR227" s="37"/>
      <c r="GS227" s="37"/>
      <c r="GT227" s="37"/>
      <c r="GU227" s="37"/>
      <c r="GV227" s="37"/>
      <c r="GW227" s="37"/>
      <c r="GX227" s="37"/>
      <c r="GY227" s="37"/>
      <c r="GZ227" s="37"/>
      <c r="HA227" s="37"/>
      <c r="HB227" s="37"/>
      <c r="HC227" s="37"/>
      <c r="HD227" s="37"/>
      <c r="HE227" s="37"/>
      <c r="HF227" s="37"/>
      <c r="HG227" s="37"/>
      <c r="HH227" s="37"/>
      <c r="HI227" s="37"/>
      <c r="HJ227" s="37"/>
      <c r="HK227" s="37"/>
      <c r="HL227" s="37"/>
      <c r="HM227" s="37"/>
      <c r="HN227" s="37"/>
      <c r="HO227" s="37"/>
      <c r="HP227" s="37"/>
      <c r="HQ227" s="37"/>
      <c r="HR227" s="37"/>
      <c r="HS227" s="37"/>
      <c r="HT227" s="37"/>
      <c r="HU227" s="37"/>
      <c r="HV227" s="37"/>
      <c r="HW227" s="37"/>
      <c r="HX227" s="37"/>
      <c r="HY227" s="37"/>
      <c r="HZ227" s="37"/>
      <c r="IA227" s="37"/>
      <c r="IB227" s="37"/>
      <c r="IC227" s="37"/>
    </row>
    <row r="228" spans="1:237">
      <c r="A228" s="312"/>
      <c r="B228" s="312"/>
      <c r="C228" s="312"/>
      <c r="D228" s="312"/>
      <c r="E228" s="312"/>
      <c r="H228" s="312"/>
      <c r="I228" s="312"/>
      <c r="J228" s="312"/>
      <c r="K228" s="312"/>
      <c r="L228" s="312"/>
      <c r="M228" s="312"/>
      <c r="N228" s="312"/>
      <c r="O228" s="312"/>
      <c r="P228" s="312"/>
      <c r="BV228" s="37"/>
      <c r="BW228" s="37"/>
      <c r="BX228" s="37"/>
      <c r="BY228" s="37"/>
      <c r="BZ228" s="37"/>
      <c r="CA228" s="37"/>
      <c r="CB228" s="37"/>
      <c r="CC228" s="37"/>
      <c r="CD228" s="37"/>
      <c r="CE228" s="37"/>
      <c r="CF228" s="37"/>
      <c r="CG228" s="37"/>
      <c r="CH228" s="37"/>
      <c r="CI228" s="37"/>
      <c r="CJ228" s="37"/>
      <c r="CK228" s="37"/>
      <c r="CL228" s="37"/>
      <c r="CM228" s="37"/>
      <c r="CN228" s="37"/>
      <c r="CO228" s="37"/>
      <c r="CP228" s="37"/>
      <c r="CQ228" s="37"/>
      <c r="CR228" s="37"/>
      <c r="CS228" s="37"/>
      <c r="CT228" s="37"/>
      <c r="CU228" s="37"/>
      <c r="CV228" s="37"/>
      <c r="CW228" s="37"/>
      <c r="CX228" s="37"/>
      <c r="CY228" s="37"/>
      <c r="CZ228" s="37"/>
      <c r="DA228" s="37"/>
      <c r="DB228" s="37"/>
      <c r="DC228" s="37"/>
      <c r="DD228" s="37"/>
      <c r="DE228" s="37"/>
      <c r="DF228" s="37"/>
      <c r="DG228" s="37"/>
      <c r="DH228" s="37"/>
      <c r="DI228" s="37"/>
      <c r="DJ228" s="37"/>
      <c r="DK228" s="37"/>
      <c r="DL228" s="37"/>
      <c r="DM228" s="37"/>
      <c r="DN228" s="37"/>
      <c r="DO228" s="37"/>
      <c r="DP228" s="37"/>
      <c r="DQ228" s="37"/>
      <c r="DR228" s="37"/>
      <c r="DS228" s="37"/>
      <c r="DT228" s="37"/>
      <c r="DU228" s="37"/>
      <c r="DV228" s="37"/>
      <c r="DW228" s="37"/>
      <c r="DX228" s="37"/>
      <c r="DY228" s="37"/>
      <c r="DZ228" s="37"/>
      <c r="EA228" s="37"/>
      <c r="EB228" s="37"/>
      <c r="EC228" s="37"/>
      <c r="ED228" s="37"/>
      <c r="EE228" s="37"/>
      <c r="EF228" s="37"/>
      <c r="EG228" s="37"/>
      <c r="EH228" s="37"/>
      <c r="EI228" s="37"/>
      <c r="EJ228" s="37"/>
      <c r="EK228" s="37"/>
      <c r="EL228" s="37"/>
      <c r="EM228" s="37"/>
      <c r="EN228" s="37"/>
      <c r="EO228" s="37"/>
      <c r="EP228" s="37"/>
      <c r="EQ228" s="37"/>
      <c r="ER228" s="37"/>
      <c r="ES228" s="37"/>
      <c r="ET228" s="37"/>
      <c r="EU228" s="37"/>
      <c r="EV228" s="37"/>
      <c r="EW228" s="37"/>
      <c r="EX228" s="37"/>
      <c r="EY228" s="37"/>
      <c r="EZ228" s="37"/>
      <c r="FA228" s="37"/>
      <c r="FB228" s="37"/>
      <c r="FC228" s="37"/>
      <c r="FD228" s="37"/>
      <c r="FE228" s="37"/>
      <c r="FF228" s="37"/>
      <c r="FG228" s="37"/>
      <c r="FH228" s="37"/>
      <c r="FI228" s="37"/>
      <c r="FJ228" s="37"/>
      <c r="FK228" s="37"/>
      <c r="FL228" s="37"/>
      <c r="FM228" s="37"/>
      <c r="FN228" s="37"/>
      <c r="FO228" s="37"/>
      <c r="FP228" s="37"/>
      <c r="FQ228" s="37"/>
      <c r="FR228" s="37"/>
      <c r="FS228" s="37"/>
      <c r="FT228" s="37"/>
      <c r="FU228" s="37"/>
      <c r="FV228" s="37"/>
      <c r="FW228" s="37"/>
      <c r="FX228" s="37"/>
      <c r="FY228" s="37"/>
      <c r="FZ228" s="37"/>
      <c r="GA228" s="37"/>
      <c r="GB228" s="37"/>
      <c r="GC228" s="37"/>
      <c r="GD228" s="37"/>
      <c r="GE228" s="37"/>
      <c r="GF228" s="37"/>
      <c r="GG228" s="37"/>
      <c r="GH228" s="37"/>
      <c r="GI228" s="37"/>
      <c r="GJ228" s="37"/>
      <c r="GK228" s="37"/>
      <c r="GL228" s="37"/>
      <c r="GM228" s="37"/>
      <c r="GN228" s="37"/>
      <c r="GO228" s="37"/>
      <c r="GP228" s="37"/>
      <c r="GQ228" s="37"/>
      <c r="GR228" s="37"/>
      <c r="GS228" s="37"/>
      <c r="GT228" s="37"/>
      <c r="GU228" s="37"/>
      <c r="GV228" s="37"/>
      <c r="GW228" s="37"/>
      <c r="GX228" s="37"/>
      <c r="GY228" s="37"/>
      <c r="GZ228" s="37"/>
      <c r="HA228" s="37"/>
      <c r="HB228" s="37"/>
      <c r="HC228" s="37"/>
      <c r="HD228" s="37"/>
      <c r="HE228" s="37"/>
      <c r="HF228" s="37"/>
      <c r="HG228" s="37"/>
      <c r="HH228" s="37"/>
      <c r="HI228" s="37"/>
      <c r="HJ228" s="37"/>
      <c r="HK228" s="37"/>
      <c r="HL228" s="37"/>
      <c r="HM228" s="37"/>
      <c r="HN228" s="37"/>
      <c r="HO228" s="37"/>
      <c r="HP228" s="37"/>
      <c r="HQ228" s="37"/>
      <c r="HR228" s="37"/>
      <c r="HS228" s="37"/>
      <c r="HT228" s="37"/>
      <c r="HU228" s="37"/>
      <c r="HV228" s="37"/>
      <c r="HW228" s="37"/>
      <c r="HX228" s="37"/>
      <c r="HY228" s="37"/>
      <c r="HZ228" s="37"/>
      <c r="IA228" s="37"/>
      <c r="IB228" s="37"/>
      <c r="IC228" s="37"/>
    </row>
    <row r="229" spans="1:237">
      <c r="A229" s="312"/>
      <c r="B229" s="312"/>
      <c r="C229" s="312"/>
      <c r="D229" s="312"/>
      <c r="E229" s="312"/>
      <c r="BV229" s="37"/>
      <c r="BW229" s="37"/>
      <c r="BX229" s="37"/>
      <c r="BY229" s="37"/>
      <c r="BZ229" s="37"/>
      <c r="CA229" s="37"/>
      <c r="CB229" s="37"/>
      <c r="CC229" s="37"/>
      <c r="CD229" s="37"/>
      <c r="CE229" s="37"/>
      <c r="CF229" s="37"/>
      <c r="CG229" s="37"/>
      <c r="CH229" s="37"/>
      <c r="CI229" s="37"/>
      <c r="CJ229" s="37"/>
      <c r="CK229" s="37"/>
      <c r="CL229" s="37"/>
      <c r="CM229" s="37"/>
      <c r="CN229" s="37"/>
      <c r="CO229" s="37"/>
      <c r="CP229" s="37"/>
      <c r="CQ229" s="37"/>
      <c r="CR229" s="37"/>
      <c r="CS229" s="37"/>
      <c r="CT229" s="37"/>
      <c r="CU229" s="37"/>
      <c r="CV229" s="37"/>
      <c r="CW229" s="37"/>
      <c r="CX229" s="37"/>
      <c r="CY229" s="37"/>
      <c r="CZ229" s="37"/>
      <c r="DA229" s="37"/>
      <c r="DB229" s="37"/>
      <c r="DC229" s="37"/>
      <c r="DD229" s="37"/>
      <c r="DE229" s="37"/>
      <c r="DF229" s="37"/>
      <c r="DG229" s="37"/>
      <c r="DH229" s="37"/>
      <c r="DI229" s="37"/>
      <c r="DJ229" s="37"/>
      <c r="DK229" s="37"/>
      <c r="DL229" s="37"/>
      <c r="DM229" s="37"/>
      <c r="DN229" s="37"/>
      <c r="DO229" s="37"/>
      <c r="DP229" s="37"/>
      <c r="DQ229" s="37"/>
      <c r="DR229" s="37"/>
      <c r="DS229" s="37"/>
      <c r="DT229" s="37"/>
      <c r="DU229" s="37"/>
      <c r="DV229" s="37"/>
      <c r="DW229" s="37"/>
      <c r="DX229" s="37"/>
      <c r="DY229" s="37"/>
      <c r="DZ229" s="37"/>
      <c r="EA229" s="37"/>
      <c r="EB229" s="37"/>
      <c r="EC229" s="37"/>
      <c r="ED229" s="37"/>
      <c r="EE229" s="37"/>
      <c r="EF229" s="37"/>
      <c r="EG229" s="37"/>
      <c r="EH229" s="37"/>
      <c r="EI229" s="37"/>
      <c r="EJ229" s="37"/>
      <c r="EK229" s="37"/>
      <c r="EL229" s="37"/>
      <c r="EM229" s="37"/>
      <c r="EN229" s="37"/>
      <c r="EO229" s="37"/>
      <c r="EP229" s="37"/>
      <c r="EQ229" s="37"/>
      <c r="ER229" s="37"/>
      <c r="ES229" s="37"/>
      <c r="ET229" s="37"/>
      <c r="EU229" s="37"/>
      <c r="EV229" s="37"/>
      <c r="EW229" s="37"/>
      <c r="EX229" s="37"/>
      <c r="EY229" s="37"/>
      <c r="EZ229" s="37"/>
      <c r="FA229" s="37"/>
      <c r="FB229" s="37"/>
      <c r="FC229" s="37"/>
      <c r="FD229" s="37"/>
      <c r="FE229" s="37"/>
      <c r="FF229" s="37"/>
      <c r="FG229" s="37"/>
      <c r="FH229" s="37"/>
      <c r="FI229" s="37"/>
      <c r="FJ229" s="37"/>
      <c r="FK229" s="37"/>
      <c r="FL229" s="37"/>
      <c r="FM229" s="37"/>
      <c r="FN229" s="37"/>
      <c r="FO229" s="37"/>
      <c r="FP229" s="37"/>
      <c r="FQ229" s="37"/>
      <c r="FR229" s="37"/>
      <c r="FS229" s="37"/>
      <c r="FT229" s="37"/>
      <c r="FU229" s="37"/>
      <c r="FV229" s="37"/>
      <c r="FW229" s="37"/>
      <c r="FX229" s="37"/>
      <c r="FY229" s="37"/>
      <c r="FZ229" s="37"/>
      <c r="GA229" s="37"/>
      <c r="GB229" s="37"/>
      <c r="GC229" s="37"/>
      <c r="GD229" s="37"/>
      <c r="GE229" s="37"/>
      <c r="GF229" s="37"/>
      <c r="GG229" s="37"/>
      <c r="GH229" s="37"/>
      <c r="GI229" s="37"/>
      <c r="GJ229" s="37"/>
      <c r="GK229" s="37"/>
      <c r="GL229" s="37"/>
      <c r="GM229" s="37"/>
      <c r="GN229" s="37"/>
      <c r="GO229" s="37"/>
      <c r="GP229" s="37"/>
      <c r="GQ229" s="37"/>
      <c r="GR229" s="37"/>
      <c r="GS229" s="37"/>
      <c r="GT229" s="37"/>
      <c r="GU229" s="37"/>
      <c r="GV229" s="37"/>
      <c r="GW229" s="37"/>
      <c r="GX229" s="37"/>
      <c r="GY229" s="37"/>
      <c r="GZ229" s="37"/>
      <c r="HA229" s="37"/>
      <c r="HB229" s="37"/>
      <c r="HC229" s="37"/>
      <c r="HD229" s="37"/>
      <c r="HE229" s="37"/>
      <c r="HF229" s="37"/>
      <c r="HG229" s="37"/>
      <c r="HH229" s="37"/>
      <c r="HI229" s="37"/>
      <c r="HJ229" s="37"/>
      <c r="HK229" s="37"/>
      <c r="HL229" s="37"/>
      <c r="HM229" s="37"/>
      <c r="HN229" s="37"/>
      <c r="HO229" s="37"/>
      <c r="HP229" s="37"/>
      <c r="HQ229" s="37"/>
      <c r="HR229" s="37"/>
      <c r="HS229" s="37"/>
      <c r="HT229" s="37"/>
      <c r="HU229" s="37"/>
      <c r="HV229" s="37"/>
      <c r="HW229" s="37"/>
      <c r="HX229" s="37"/>
      <c r="HY229" s="37"/>
      <c r="HZ229" s="37"/>
      <c r="IA229" s="37"/>
      <c r="IB229" s="37"/>
      <c r="IC229" s="37"/>
    </row>
    <row r="230" spans="1:237" ht="118.5" customHeight="1">
      <c r="A230" s="550" t="s">
        <v>8</v>
      </c>
      <c r="B230" s="737" t="s">
        <v>520</v>
      </c>
      <c r="C230" s="738"/>
      <c r="D230" s="738"/>
      <c r="E230" s="739"/>
      <c r="F230" s="551"/>
      <c r="BV230" s="37"/>
      <c r="BW230" s="37"/>
      <c r="BX230" s="37"/>
      <c r="BY230" s="37"/>
      <c r="BZ230" s="37"/>
      <c r="CA230" s="37"/>
      <c r="CB230" s="37"/>
      <c r="CC230" s="37"/>
      <c r="CD230" s="37"/>
      <c r="CE230" s="37"/>
      <c r="CF230" s="37"/>
      <c r="CG230" s="37"/>
      <c r="CH230" s="37"/>
      <c r="CI230" s="37"/>
      <c r="CJ230" s="37"/>
      <c r="CK230" s="37"/>
      <c r="CL230" s="37"/>
      <c r="CM230" s="37"/>
      <c r="CN230" s="37"/>
      <c r="CO230" s="37"/>
      <c r="CP230" s="37"/>
      <c r="CQ230" s="37"/>
      <c r="CR230" s="37"/>
      <c r="CS230" s="37"/>
      <c r="CT230" s="37"/>
      <c r="CU230" s="37"/>
      <c r="CV230" s="37"/>
      <c r="CW230" s="37"/>
      <c r="CX230" s="37"/>
      <c r="CY230" s="37"/>
      <c r="CZ230" s="37"/>
      <c r="DA230" s="37"/>
      <c r="DB230" s="37"/>
      <c r="DC230" s="37"/>
      <c r="DD230" s="37"/>
      <c r="DE230" s="37"/>
      <c r="DF230" s="37"/>
      <c r="DG230" s="37"/>
      <c r="DH230" s="37"/>
      <c r="DI230" s="37"/>
      <c r="DJ230" s="37"/>
      <c r="DK230" s="37"/>
      <c r="DL230" s="37"/>
      <c r="DM230" s="37"/>
      <c r="DN230" s="37"/>
      <c r="DO230" s="37"/>
      <c r="DP230" s="37"/>
      <c r="DQ230" s="37"/>
      <c r="DR230" s="37"/>
      <c r="DS230" s="37"/>
      <c r="DT230" s="37"/>
      <c r="DU230" s="37"/>
      <c r="DV230" s="37"/>
      <c r="DW230" s="37"/>
      <c r="DX230" s="37"/>
      <c r="DY230" s="37"/>
      <c r="DZ230" s="37"/>
      <c r="EA230" s="37"/>
      <c r="EB230" s="37"/>
      <c r="EC230" s="37"/>
      <c r="ED230" s="37"/>
      <c r="EE230" s="37"/>
      <c r="EF230" s="37"/>
      <c r="EG230" s="37"/>
      <c r="EH230" s="37"/>
      <c r="EI230" s="37"/>
      <c r="EJ230" s="37"/>
      <c r="EK230" s="37"/>
      <c r="EL230" s="37"/>
      <c r="EM230" s="37"/>
      <c r="EN230" s="37"/>
      <c r="EO230" s="37"/>
      <c r="EP230" s="37"/>
      <c r="EQ230" s="37"/>
      <c r="ER230" s="37"/>
      <c r="ES230" s="37"/>
      <c r="ET230" s="37"/>
      <c r="EU230" s="37"/>
      <c r="EV230" s="37"/>
      <c r="EW230" s="37"/>
      <c r="EX230" s="37"/>
      <c r="EY230" s="37"/>
      <c r="EZ230" s="37"/>
      <c r="FA230" s="37"/>
      <c r="FB230" s="37"/>
      <c r="FC230" s="37"/>
      <c r="FD230" s="37"/>
      <c r="FE230" s="37"/>
      <c r="FF230" s="37"/>
      <c r="FG230" s="37"/>
      <c r="FH230" s="37"/>
      <c r="FI230" s="37"/>
      <c r="FJ230" s="37"/>
      <c r="FK230" s="37"/>
      <c r="FL230" s="37"/>
      <c r="FM230" s="37"/>
      <c r="FN230" s="37"/>
      <c r="FO230" s="37"/>
      <c r="FP230" s="37"/>
      <c r="FQ230" s="37"/>
      <c r="FR230" s="37"/>
      <c r="FS230" s="37"/>
      <c r="FT230" s="37"/>
      <c r="FU230" s="37"/>
      <c r="FV230" s="37"/>
      <c r="FW230" s="37"/>
      <c r="FX230" s="37"/>
      <c r="FY230" s="37"/>
      <c r="FZ230" s="37"/>
      <c r="GA230" s="37"/>
      <c r="GB230" s="37"/>
      <c r="GC230" s="37"/>
      <c r="GD230" s="37"/>
      <c r="GE230" s="37"/>
      <c r="GF230" s="37"/>
      <c r="GG230" s="37"/>
      <c r="GH230" s="37"/>
      <c r="GI230" s="37"/>
      <c r="GJ230" s="37"/>
      <c r="GK230" s="37"/>
      <c r="GL230" s="37"/>
      <c r="GM230" s="37"/>
      <c r="GN230" s="37"/>
      <c r="GO230" s="37"/>
      <c r="GP230" s="37"/>
      <c r="GQ230" s="37"/>
      <c r="GR230" s="37"/>
      <c r="GS230" s="37"/>
      <c r="GT230" s="37"/>
      <c r="GU230" s="37"/>
      <c r="GV230" s="37"/>
      <c r="GW230" s="37"/>
      <c r="GX230" s="37"/>
      <c r="GY230" s="37"/>
      <c r="GZ230" s="37"/>
      <c r="HA230" s="37"/>
      <c r="HB230" s="37"/>
      <c r="HC230" s="37"/>
      <c r="HD230" s="37"/>
      <c r="HE230" s="37"/>
      <c r="HF230" s="37"/>
      <c r="HG230" s="37"/>
      <c r="HH230" s="37"/>
      <c r="HI230" s="37"/>
      <c r="HJ230" s="37"/>
      <c r="HK230" s="37"/>
      <c r="HL230" s="37"/>
      <c r="HM230" s="37"/>
      <c r="HN230" s="37"/>
      <c r="HO230" s="37"/>
      <c r="HP230" s="37"/>
      <c r="HQ230" s="37"/>
      <c r="HR230" s="37"/>
      <c r="HS230" s="37"/>
      <c r="HT230" s="37"/>
      <c r="HU230" s="37"/>
      <c r="HV230" s="37"/>
      <c r="HW230" s="37"/>
      <c r="HX230" s="37"/>
      <c r="HY230" s="37"/>
      <c r="HZ230" s="37"/>
      <c r="IA230" s="37"/>
      <c r="IB230" s="37"/>
      <c r="IC230" s="37"/>
    </row>
    <row r="231" spans="1:237">
      <c r="A231" s="312"/>
      <c r="B231" s="312"/>
      <c r="C231" s="312"/>
      <c r="D231" s="312"/>
      <c r="E231" s="312"/>
      <c r="BV231" s="37"/>
      <c r="BW231" s="37"/>
      <c r="BX231" s="37"/>
      <c r="BY231" s="37"/>
      <c r="BZ231" s="37"/>
      <c r="CA231" s="37"/>
      <c r="CB231" s="37"/>
      <c r="CC231" s="37"/>
      <c r="CD231" s="37"/>
      <c r="CE231" s="37"/>
      <c r="CF231" s="37"/>
      <c r="CG231" s="37"/>
      <c r="CH231" s="37"/>
      <c r="CI231" s="37"/>
      <c r="CJ231" s="37"/>
      <c r="CK231" s="37"/>
      <c r="CL231" s="37"/>
      <c r="CM231" s="37"/>
      <c r="CN231" s="37"/>
      <c r="CO231" s="37"/>
      <c r="CP231" s="37"/>
      <c r="CQ231" s="37"/>
      <c r="CR231" s="37"/>
      <c r="CS231" s="37"/>
      <c r="CT231" s="37"/>
      <c r="CU231" s="37"/>
      <c r="CV231" s="37"/>
      <c r="CW231" s="37"/>
      <c r="CX231" s="37"/>
      <c r="CY231" s="37"/>
      <c r="CZ231" s="37"/>
      <c r="DA231" s="37"/>
      <c r="DB231" s="37"/>
      <c r="DC231" s="37"/>
      <c r="DD231" s="37"/>
      <c r="DE231" s="37"/>
      <c r="DF231" s="37"/>
      <c r="DG231" s="37"/>
      <c r="DH231" s="37"/>
      <c r="DI231" s="37"/>
      <c r="DJ231" s="37"/>
      <c r="DK231" s="37"/>
      <c r="DL231" s="37"/>
      <c r="DM231" s="37"/>
      <c r="DN231" s="37"/>
      <c r="DO231" s="37"/>
      <c r="DP231" s="37"/>
      <c r="DQ231" s="37"/>
      <c r="DR231" s="37"/>
      <c r="DS231" s="37"/>
      <c r="DT231" s="37"/>
      <c r="DU231" s="37"/>
      <c r="DV231" s="37"/>
      <c r="DW231" s="37"/>
      <c r="DX231" s="37"/>
      <c r="DY231" s="37"/>
      <c r="DZ231" s="37"/>
      <c r="EA231" s="37"/>
      <c r="EB231" s="37"/>
      <c r="EC231" s="37"/>
      <c r="ED231" s="37"/>
      <c r="EE231" s="37"/>
      <c r="EF231" s="37"/>
      <c r="EG231" s="37"/>
      <c r="EH231" s="37"/>
      <c r="EI231" s="37"/>
      <c r="EJ231" s="37"/>
      <c r="EK231" s="37"/>
      <c r="EL231" s="37"/>
      <c r="EM231" s="37"/>
      <c r="EN231" s="37"/>
      <c r="EO231" s="37"/>
      <c r="EP231" s="37"/>
      <c r="EQ231" s="37"/>
      <c r="ER231" s="37"/>
      <c r="ES231" s="37"/>
      <c r="ET231" s="37"/>
      <c r="EU231" s="37"/>
      <c r="EV231" s="37"/>
      <c r="EW231" s="37"/>
      <c r="EX231" s="37"/>
      <c r="EY231" s="37"/>
      <c r="EZ231" s="37"/>
      <c r="FA231" s="37"/>
      <c r="FB231" s="37"/>
      <c r="FC231" s="37"/>
      <c r="FD231" s="37"/>
      <c r="FE231" s="37"/>
      <c r="FF231" s="37"/>
      <c r="FG231" s="37"/>
      <c r="FH231" s="37"/>
      <c r="FI231" s="37"/>
      <c r="FJ231" s="37"/>
      <c r="FK231" s="37"/>
      <c r="FL231" s="37"/>
      <c r="FM231" s="37"/>
      <c r="FN231" s="37"/>
      <c r="FO231" s="37"/>
      <c r="FP231" s="37"/>
      <c r="FQ231" s="37"/>
      <c r="FR231" s="37"/>
      <c r="FS231" s="37"/>
      <c r="FT231" s="37"/>
      <c r="FU231" s="37"/>
      <c r="FV231" s="37"/>
      <c r="FW231" s="37"/>
      <c r="FX231" s="37"/>
      <c r="FY231" s="37"/>
      <c r="FZ231" s="37"/>
      <c r="GA231" s="37"/>
      <c r="GB231" s="37"/>
      <c r="GC231" s="37"/>
      <c r="GD231" s="37"/>
      <c r="GE231" s="37"/>
      <c r="GF231" s="37"/>
      <c r="GG231" s="37"/>
      <c r="GH231" s="37"/>
      <c r="GI231" s="37"/>
      <c r="GJ231" s="37"/>
      <c r="GK231" s="37"/>
      <c r="GL231" s="37"/>
      <c r="GM231" s="37"/>
      <c r="GN231" s="37"/>
      <c r="GO231" s="37"/>
      <c r="GP231" s="37"/>
      <c r="GQ231" s="37"/>
      <c r="GR231" s="37"/>
      <c r="GS231" s="37"/>
      <c r="GT231" s="37"/>
      <c r="GU231" s="37"/>
      <c r="GV231" s="37"/>
      <c r="GW231" s="37"/>
      <c r="GX231" s="37"/>
      <c r="GY231" s="37"/>
      <c r="GZ231" s="37"/>
      <c r="HA231" s="37"/>
      <c r="HB231" s="37"/>
      <c r="HC231" s="37"/>
      <c r="HD231" s="37"/>
      <c r="HE231" s="37"/>
      <c r="HF231" s="37"/>
      <c r="HG231" s="37"/>
      <c r="HH231" s="37"/>
      <c r="HI231" s="37"/>
      <c r="HJ231" s="37"/>
      <c r="HK231" s="37"/>
      <c r="HL231" s="37"/>
      <c r="HM231" s="37"/>
      <c r="HN231" s="37"/>
      <c r="HO231" s="37"/>
      <c r="HP231" s="37"/>
      <c r="HQ231" s="37"/>
      <c r="HR231" s="37"/>
      <c r="HS231" s="37"/>
      <c r="HT231" s="37"/>
      <c r="HU231" s="37"/>
      <c r="HV231" s="37"/>
      <c r="HW231" s="37"/>
      <c r="HX231" s="37"/>
      <c r="HY231" s="37"/>
      <c r="HZ231" s="37"/>
      <c r="IA231" s="37"/>
      <c r="IB231" s="37"/>
      <c r="IC231" s="37"/>
    </row>
    <row r="232" spans="1:237">
      <c r="A232" s="312"/>
      <c r="B232" s="312"/>
      <c r="C232" s="312"/>
      <c r="D232" s="312"/>
      <c r="E232" s="312"/>
      <c r="BV232" s="37"/>
      <c r="BW232" s="37"/>
      <c r="BX232" s="37"/>
      <c r="BY232" s="37"/>
      <c r="BZ232" s="37"/>
      <c r="CA232" s="37"/>
      <c r="CB232" s="37"/>
      <c r="CC232" s="37"/>
      <c r="CD232" s="37"/>
      <c r="CE232" s="37"/>
      <c r="CF232" s="37"/>
      <c r="CG232" s="37"/>
      <c r="CH232" s="37"/>
      <c r="CI232" s="37"/>
      <c r="CJ232" s="37"/>
      <c r="CK232" s="37"/>
      <c r="CL232" s="37"/>
      <c r="CM232" s="37"/>
      <c r="CN232" s="37"/>
      <c r="CO232" s="37"/>
      <c r="CP232" s="37"/>
      <c r="CQ232" s="37"/>
      <c r="CR232" s="37"/>
      <c r="CS232" s="37"/>
      <c r="CT232" s="37"/>
      <c r="CU232" s="37"/>
      <c r="CV232" s="37"/>
      <c r="CW232" s="37"/>
      <c r="CX232" s="37"/>
      <c r="CY232" s="37"/>
      <c r="CZ232" s="37"/>
      <c r="DA232" s="37"/>
      <c r="DB232" s="37"/>
      <c r="DC232" s="37"/>
      <c r="DD232" s="37"/>
      <c r="DE232" s="37"/>
      <c r="DF232" s="37"/>
      <c r="DG232" s="37"/>
      <c r="DH232" s="37"/>
      <c r="DI232" s="37"/>
      <c r="DJ232" s="37"/>
      <c r="DK232" s="37"/>
      <c r="DL232" s="37"/>
      <c r="DM232" s="37"/>
      <c r="DN232" s="37"/>
      <c r="DO232" s="37"/>
      <c r="DP232" s="37"/>
      <c r="DQ232" s="37"/>
      <c r="DR232" s="37"/>
      <c r="DS232" s="37"/>
      <c r="DT232" s="37"/>
      <c r="DU232" s="37"/>
      <c r="DV232" s="37"/>
      <c r="DW232" s="37"/>
      <c r="DX232" s="37"/>
      <c r="DY232" s="37"/>
      <c r="DZ232" s="37"/>
      <c r="EA232" s="37"/>
      <c r="EB232" s="37"/>
      <c r="EC232" s="37"/>
      <c r="ED232" s="37"/>
      <c r="EE232" s="37"/>
      <c r="EF232" s="37"/>
      <c r="EG232" s="37"/>
      <c r="EH232" s="37"/>
      <c r="EI232" s="37"/>
      <c r="EJ232" s="37"/>
      <c r="EK232" s="37"/>
      <c r="EL232" s="37"/>
      <c r="EM232" s="37"/>
      <c r="EN232" s="37"/>
      <c r="EO232" s="37"/>
      <c r="EP232" s="37"/>
      <c r="EQ232" s="37"/>
      <c r="ER232" s="37"/>
      <c r="ES232" s="37"/>
      <c r="ET232" s="37"/>
      <c r="EU232" s="37"/>
      <c r="EV232" s="37"/>
      <c r="EW232" s="37"/>
      <c r="EX232" s="37"/>
      <c r="EY232" s="37"/>
      <c r="EZ232" s="37"/>
      <c r="FA232" s="37"/>
      <c r="FB232" s="37"/>
      <c r="FC232" s="37"/>
      <c r="FD232" s="37"/>
      <c r="FE232" s="37"/>
      <c r="FF232" s="37"/>
      <c r="FG232" s="37"/>
      <c r="FH232" s="37"/>
      <c r="FI232" s="37"/>
      <c r="FJ232" s="37"/>
      <c r="FK232" s="37"/>
      <c r="FL232" s="37"/>
      <c r="FM232" s="37"/>
      <c r="FN232" s="37"/>
      <c r="FO232" s="37"/>
      <c r="FP232" s="37"/>
      <c r="FQ232" s="37"/>
      <c r="FR232" s="37"/>
      <c r="FS232" s="37"/>
      <c r="FT232" s="37"/>
      <c r="FU232" s="37"/>
      <c r="FV232" s="37"/>
      <c r="FW232" s="37"/>
      <c r="FX232" s="37"/>
      <c r="FY232" s="37"/>
      <c r="FZ232" s="37"/>
      <c r="GA232" s="37"/>
      <c r="GB232" s="37"/>
      <c r="GC232" s="37"/>
      <c r="GD232" s="37"/>
      <c r="GE232" s="37"/>
      <c r="GF232" s="37"/>
      <c r="GG232" s="37"/>
      <c r="GH232" s="37"/>
      <c r="GI232" s="37"/>
      <c r="GJ232" s="37"/>
      <c r="GK232" s="37"/>
      <c r="GL232" s="37"/>
      <c r="GM232" s="37"/>
      <c r="GN232" s="37"/>
      <c r="GO232" s="37"/>
      <c r="GP232" s="37"/>
      <c r="GQ232" s="37"/>
      <c r="GR232" s="37"/>
      <c r="GS232" s="37"/>
      <c r="GT232" s="37"/>
      <c r="GU232" s="37"/>
      <c r="GV232" s="37"/>
      <c r="GW232" s="37"/>
      <c r="GX232" s="37"/>
      <c r="GY232" s="37"/>
      <c r="GZ232" s="37"/>
      <c r="HA232" s="37"/>
      <c r="HB232" s="37"/>
      <c r="HC232" s="37"/>
      <c r="HD232" s="37"/>
      <c r="HE232" s="37"/>
      <c r="HF232" s="37"/>
      <c r="HG232" s="37"/>
      <c r="HH232" s="37"/>
      <c r="HI232" s="37"/>
      <c r="HJ232" s="37"/>
      <c r="HK232" s="37"/>
      <c r="HL232" s="37"/>
      <c r="HM232" s="37"/>
      <c r="HN232" s="37"/>
      <c r="HO232" s="37"/>
      <c r="HP232" s="37"/>
      <c r="HQ232" s="37"/>
      <c r="HR232" s="37"/>
      <c r="HS232" s="37"/>
      <c r="HT232" s="37"/>
      <c r="HU232" s="37"/>
      <c r="HV232" s="37"/>
      <c r="HW232" s="37"/>
      <c r="HX232" s="37"/>
      <c r="HY232" s="37"/>
      <c r="HZ232" s="37"/>
      <c r="IA232" s="37"/>
      <c r="IB232" s="37"/>
      <c r="IC232" s="37"/>
    </row>
    <row r="233" spans="1:237">
      <c r="A233" s="312"/>
      <c r="B233" s="312"/>
      <c r="C233" s="312"/>
      <c r="D233" s="312"/>
      <c r="E233" s="312"/>
      <c r="BV233" s="37"/>
      <c r="BW233" s="37"/>
      <c r="BX233" s="37"/>
      <c r="BY233" s="37"/>
      <c r="BZ233" s="37"/>
      <c r="CA233" s="37"/>
      <c r="CB233" s="37"/>
      <c r="CC233" s="37"/>
      <c r="CD233" s="37"/>
      <c r="CE233" s="37"/>
      <c r="CF233" s="37"/>
      <c r="CG233" s="37"/>
      <c r="CH233" s="37"/>
      <c r="CI233" s="37"/>
      <c r="CJ233" s="37"/>
      <c r="CK233" s="37"/>
      <c r="CL233" s="37"/>
      <c r="CM233" s="37"/>
      <c r="CN233" s="37"/>
      <c r="CO233" s="37"/>
      <c r="CP233" s="37"/>
      <c r="CQ233" s="37"/>
      <c r="CR233" s="37"/>
      <c r="CS233" s="37"/>
      <c r="CT233" s="37"/>
      <c r="CU233" s="37"/>
      <c r="CV233" s="37"/>
      <c r="CW233" s="37"/>
      <c r="CX233" s="37"/>
      <c r="CY233" s="37"/>
      <c r="CZ233" s="37"/>
      <c r="DA233" s="37"/>
      <c r="DB233" s="37"/>
      <c r="DC233" s="37"/>
      <c r="DD233" s="37"/>
      <c r="DE233" s="37"/>
      <c r="DF233" s="37"/>
      <c r="DG233" s="37"/>
      <c r="DH233" s="37"/>
      <c r="DI233" s="37"/>
      <c r="DJ233" s="37"/>
      <c r="DK233" s="37"/>
      <c r="DL233" s="37"/>
      <c r="DM233" s="37"/>
      <c r="DN233" s="37"/>
      <c r="DO233" s="37"/>
      <c r="DP233" s="37"/>
      <c r="DQ233" s="37"/>
      <c r="DR233" s="37"/>
      <c r="DS233" s="37"/>
      <c r="DT233" s="37"/>
      <c r="DU233" s="37"/>
      <c r="DV233" s="37"/>
      <c r="DW233" s="37"/>
      <c r="DX233" s="37"/>
      <c r="DY233" s="37"/>
      <c r="DZ233" s="37"/>
      <c r="EA233" s="37"/>
      <c r="EB233" s="37"/>
      <c r="EC233" s="37"/>
      <c r="ED233" s="37"/>
      <c r="EE233" s="37"/>
      <c r="EF233" s="37"/>
      <c r="EG233" s="37"/>
      <c r="EH233" s="37"/>
      <c r="EI233" s="37"/>
      <c r="EJ233" s="37"/>
      <c r="EK233" s="37"/>
      <c r="EL233" s="37"/>
      <c r="EM233" s="37"/>
      <c r="EN233" s="37"/>
      <c r="EO233" s="37"/>
      <c r="EP233" s="37"/>
      <c r="EQ233" s="37"/>
      <c r="ER233" s="37"/>
      <c r="ES233" s="37"/>
      <c r="ET233" s="37"/>
      <c r="EU233" s="37"/>
      <c r="EV233" s="37"/>
      <c r="EW233" s="37"/>
      <c r="EX233" s="37"/>
      <c r="EY233" s="37"/>
      <c r="EZ233" s="37"/>
      <c r="FA233" s="37"/>
      <c r="FB233" s="37"/>
      <c r="FC233" s="37"/>
      <c r="FD233" s="37"/>
      <c r="FE233" s="37"/>
      <c r="FF233" s="37"/>
      <c r="FG233" s="37"/>
      <c r="FH233" s="37"/>
      <c r="FI233" s="37"/>
      <c r="FJ233" s="37"/>
      <c r="FK233" s="37"/>
      <c r="FL233" s="37"/>
      <c r="FM233" s="37"/>
      <c r="FN233" s="37"/>
      <c r="FO233" s="37"/>
      <c r="FP233" s="37"/>
      <c r="FQ233" s="37"/>
      <c r="FR233" s="37"/>
      <c r="FS233" s="37"/>
      <c r="FT233" s="37"/>
      <c r="FU233" s="37"/>
      <c r="FV233" s="37"/>
      <c r="FW233" s="37"/>
      <c r="FX233" s="37"/>
      <c r="FY233" s="37"/>
      <c r="FZ233" s="37"/>
      <c r="GA233" s="37"/>
      <c r="GB233" s="37"/>
      <c r="GC233" s="37"/>
      <c r="GD233" s="37"/>
      <c r="GE233" s="37"/>
      <c r="GF233" s="37"/>
      <c r="GG233" s="37"/>
      <c r="GH233" s="37"/>
      <c r="GI233" s="37"/>
      <c r="GJ233" s="37"/>
      <c r="GK233" s="37"/>
      <c r="GL233" s="37"/>
      <c r="GM233" s="37"/>
      <c r="GN233" s="37"/>
      <c r="GO233" s="37"/>
      <c r="GP233" s="37"/>
      <c r="GQ233" s="37"/>
      <c r="GR233" s="37"/>
      <c r="GS233" s="37"/>
      <c r="GT233" s="37"/>
      <c r="GU233" s="37"/>
      <c r="GV233" s="37"/>
      <c r="GW233" s="37"/>
      <c r="GX233" s="37"/>
      <c r="GY233" s="37"/>
      <c r="GZ233" s="37"/>
      <c r="HA233" s="37"/>
      <c r="HB233" s="37"/>
      <c r="HC233" s="37"/>
      <c r="HD233" s="37"/>
      <c r="HE233" s="37"/>
      <c r="HF233" s="37"/>
      <c r="HG233" s="37"/>
      <c r="HH233" s="37"/>
      <c r="HI233" s="37"/>
      <c r="HJ233" s="37"/>
      <c r="HK233" s="37"/>
      <c r="HL233" s="37"/>
      <c r="HM233" s="37"/>
      <c r="HN233" s="37"/>
      <c r="HO233" s="37"/>
      <c r="HP233" s="37"/>
      <c r="HQ233" s="37"/>
      <c r="HR233" s="37"/>
      <c r="HS233" s="37"/>
      <c r="HT233" s="37"/>
      <c r="HU233" s="37"/>
      <c r="HV233" s="37"/>
      <c r="HW233" s="37"/>
      <c r="HX233" s="37"/>
      <c r="HY233" s="37"/>
      <c r="HZ233" s="37"/>
      <c r="IA233" s="37"/>
      <c r="IB233" s="37"/>
      <c r="IC233" s="37"/>
    </row>
    <row r="234" spans="1:237">
      <c r="A234" s="312"/>
      <c r="B234" s="312"/>
      <c r="C234" s="312"/>
      <c r="D234" s="312"/>
      <c r="E234" s="312"/>
      <c r="BV234" s="37"/>
      <c r="BW234" s="37"/>
      <c r="BX234" s="37"/>
      <c r="BY234" s="37"/>
      <c r="BZ234" s="37"/>
      <c r="CA234" s="37"/>
      <c r="CB234" s="37"/>
      <c r="CC234" s="37"/>
      <c r="CD234" s="37"/>
      <c r="CE234" s="37"/>
      <c r="CF234" s="37"/>
      <c r="CG234" s="37"/>
      <c r="CH234" s="37"/>
      <c r="CI234" s="37"/>
      <c r="CJ234" s="37"/>
      <c r="CK234" s="37"/>
      <c r="CL234" s="37"/>
      <c r="CM234" s="37"/>
      <c r="CN234" s="37"/>
      <c r="CO234" s="37"/>
      <c r="CP234" s="37"/>
      <c r="CQ234" s="37"/>
      <c r="CR234" s="37"/>
      <c r="CS234" s="37"/>
      <c r="CT234" s="37"/>
      <c r="CU234" s="37"/>
      <c r="CV234" s="37"/>
      <c r="CW234" s="37"/>
      <c r="CX234" s="37"/>
      <c r="CY234" s="37"/>
      <c r="CZ234" s="37"/>
      <c r="DA234" s="37"/>
      <c r="DB234" s="37"/>
      <c r="DC234" s="37"/>
      <c r="DD234" s="37"/>
      <c r="DE234" s="37"/>
      <c r="DF234" s="37"/>
      <c r="DG234" s="37"/>
      <c r="DH234" s="37"/>
      <c r="DI234" s="37"/>
      <c r="DJ234" s="37"/>
      <c r="DK234" s="37"/>
      <c r="DL234" s="37"/>
      <c r="DM234" s="37"/>
      <c r="DN234" s="37"/>
      <c r="DO234" s="37"/>
      <c r="DP234" s="37"/>
      <c r="DQ234" s="37"/>
      <c r="DR234" s="37"/>
      <c r="DS234" s="37"/>
      <c r="DT234" s="37"/>
      <c r="DU234" s="37"/>
      <c r="DV234" s="37"/>
      <c r="DW234" s="37"/>
      <c r="DX234" s="37"/>
      <c r="DY234" s="37"/>
      <c r="DZ234" s="37"/>
      <c r="EA234" s="37"/>
      <c r="EB234" s="37"/>
      <c r="EC234" s="37"/>
      <c r="ED234" s="37"/>
      <c r="EE234" s="37"/>
      <c r="EF234" s="37"/>
      <c r="EG234" s="37"/>
      <c r="EH234" s="37"/>
      <c r="EI234" s="37"/>
      <c r="EJ234" s="37"/>
      <c r="EK234" s="37"/>
      <c r="EL234" s="37"/>
      <c r="EM234" s="37"/>
      <c r="EN234" s="37"/>
      <c r="EO234" s="37"/>
      <c r="EP234" s="37"/>
      <c r="EQ234" s="37"/>
      <c r="ER234" s="37"/>
      <c r="ES234" s="37"/>
      <c r="ET234" s="37"/>
      <c r="EU234" s="37"/>
      <c r="EV234" s="37"/>
      <c r="EW234" s="37"/>
      <c r="EX234" s="37"/>
      <c r="EY234" s="37"/>
      <c r="EZ234" s="37"/>
      <c r="FA234" s="37"/>
      <c r="FB234" s="37"/>
      <c r="FC234" s="37"/>
      <c r="FD234" s="37"/>
      <c r="FE234" s="37"/>
      <c r="FF234" s="37"/>
      <c r="FG234" s="37"/>
      <c r="FH234" s="37"/>
      <c r="FI234" s="37"/>
      <c r="FJ234" s="37"/>
      <c r="FK234" s="37"/>
      <c r="FL234" s="37"/>
      <c r="FM234" s="37"/>
      <c r="FN234" s="37"/>
      <c r="FO234" s="37"/>
      <c r="FP234" s="37"/>
      <c r="FQ234" s="37"/>
      <c r="FR234" s="37"/>
      <c r="FS234" s="37"/>
      <c r="FT234" s="37"/>
      <c r="FU234" s="37"/>
      <c r="FV234" s="37"/>
      <c r="FW234" s="37"/>
      <c r="FX234" s="37"/>
      <c r="FY234" s="37"/>
      <c r="FZ234" s="37"/>
      <c r="GA234" s="37"/>
      <c r="GB234" s="37"/>
      <c r="GC234" s="37"/>
      <c r="GD234" s="37"/>
      <c r="GE234" s="37"/>
      <c r="GF234" s="37"/>
      <c r="GG234" s="37"/>
      <c r="GH234" s="37"/>
      <c r="GI234" s="37"/>
      <c r="GJ234" s="37"/>
      <c r="GK234" s="37"/>
      <c r="GL234" s="37"/>
      <c r="GM234" s="37"/>
      <c r="GN234" s="37"/>
      <c r="GO234" s="37"/>
      <c r="GP234" s="37"/>
      <c r="GQ234" s="37"/>
      <c r="GR234" s="37"/>
      <c r="GS234" s="37"/>
      <c r="GT234" s="37"/>
      <c r="GU234" s="37"/>
      <c r="GV234" s="37"/>
      <c r="GW234" s="37"/>
      <c r="GX234" s="37"/>
      <c r="GY234" s="37"/>
      <c r="GZ234" s="37"/>
      <c r="HA234" s="37"/>
      <c r="HB234" s="37"/>
      <c r="HC234" s="37"/>
      <c r="HD234" s="37"/>
      <c r="HE234" s="37"/>
      <c r="HF234" s="37"/>
      <c r="HG234" s="37"/>
      <c r="HH234" s="37"/>
      <c r="HI234" s="37"/>
      <c r="HJ234" s="37"/>
      <c r="HK234" s="37"/>
      <c r="HL234" s="37"/>
      <c r="HM234" s="37"/>
      <c r="HN234" s="37"/>
      <c r="HO234" s="37"/>
      <c r="HP234" s="37"/>
      <c r="HQ234" s="37"/>
      <c r="HR234" s="37"/>
      <c r="HS234" s="37"/>
      <c r="HT234" s="37"/>
      <c r="HU234" s="37"/>
      <c r="HV234" s="37"/>
      <c r="HW234" s="37"/>
      <c r="HX234" s="37"/>
      <c r="HY234" s="37"/>
      <c r="HZ234" s="37"/>
      <c r="IA234" s="37"/>
      <c r="IB234" s="37"/>
      <c r="IC234" s="37"/>
    </row>
    <row r="235" spans="1:237">
      <c r="A235" s="312"/>
      <c r="B235" s="312"/>
      <c r="C235" s="312"/>
      <c r="D235" s="312"/>
      <c r="E235" s="312"/>
      <c r="BV235" s="37"/>
      <c r="BW235" s="37"/>
      <c r="BX235" s="37"/>
      <c r="BY235" s="37"/>
      <c r="BZ235" s="37"/>
      <c r="CA235" s="37"/>
      <c r="CB235" s="37"/>
      <c r="CC235" s="37"/>
      <c r="CD235" s="37"/>
      <c r="CE235" s="37"/>
      <c r="CF235" s="37"/>
      <c r="CG235" s="37"/>
      <c r="CH235" s="37"/>
      <c r="CI235" s="37"/>
      <c r="CJ235" s="37"/>
      <c r="CK235" s="37"/>
      <c r="CL235" s="37"/>
      <c r="CM235" s="37"/>
      <c r="CN235" s="37"/>
      <c r="CO235" s="37"/>
      <c r="CP235" s="37"/>
      <c r="CQ235" s="37"/>
      <c r="CR235" s="37"/>
      <c r="CS235" s="37"/>
      <c r="CT235" s="37"/>
      <c r="CU235" s="37"/>
      <c r="CV235" s="37"/>
      <c r="CW235" s="37"/>
      <c r="CX235" s="37"/>
      <c r="CY235" s="37"/>
      <c r="CZ235" s="37"/>
      <c r="DA235" s="37"/>
      <c r="DB235" s="37"/>
      <c r="DC235" s="37"/>
      <c r="DD235" s="37"/>
      <c r="DE235" s="37"/>
      <c r="DF235" s="37"/>
      <c r="DG235" s="37"/>
      <c r="DH235" s="37"/>
      <c r="DI235" s="37"/>
      <c r="DJ235" s="37"/>
      <c r="DK235" s="37"/>
      <c r="DL235" s="37"/>
      <c r="DM235" s="37"/>
      <c r="DN235" s="37"/>
      <c r="DO235" s="37"/>
      <c r="DP235" s="37"/>
      <c r="DQ235" s="37"/>
      <c r="DR235" s="37"/>
      <c r="DS235" s="37"/>
      <c r="DT235" s="37"/>
      <c r="DU235" s="37"/>
      <c r="DV235" s="37"/>
      <c r="DW235" s="37"/>
      <c r="DX235" s="37"/>
      <c r="DY235" s="37"/>
      <c r="DZ235" s="37"/>
      <c r="EA235" s="37"/>
      <c r="EB235" s="37"/>
      <c r="EC235" s="37"/>
      <c r="ED235" s="37"/>
      <c r="EE235" s="37"/>
      <c r="EF235" s="37"/>
      <c r="EG235" s="37"/>
      <c r="EH235" s="37"/>
      <c r="EI235" s="37"/>
      <c r="EJ235" s="37"/>
      <c r="EK235" s="37"/>
      <c r="EL235" s="37"/>
      <c r="EM235" s="37"/>
      <c r="EN235" s="37"/>
      <c r="EO235" s="37"/>
      <c r="EP235" s="37"/>
      <c r="EQ235" s="37"/>
      <c r="ER235" s="37"/>
      <c r="ES235" s="37"/>
      <c r="ET235" s="37"/>
      <c r="EU235" s="37"/>
      <c r="EV235" s="37"/>
      <c r="EW235" s="37"/>
      <c r="EX235" s="37"/>
      <c r="EY235" s="37"/>
      <c r="EZ235" s="37"/>
      <c r="FA235" s="37"/>
      <c r="FB235" s="37"/>
      <c r="FC235" s="37"/>
      <c r="FD235" s="37"/>
      <c r="FE235" s="37"/>
      <c r="FF235" s="37"/>
      <c r="FG235" s="37"/>
      <c r="FH235" s="37"/>
      <c r="FI235" s="37"/>
      <c r="FJ235" s="37"/>
      <c r="FK235" s="37"/>
      <c r="FL235" s="37"/>
      <c r="FM235" s="37"/>
      <c r="FN235" s="37"/>
      <c r="FO235" s="37"/>
      <c r="FP235" s="37"/>
      <c r="FQ235" s="37"/>
      <c r="FR235" s="37"/>
      <c r="FS235" s="37"/>
      <c r="FT235" s="37"/>
      <c r="FU235" s="37"/>
      <c r="FV235" s="37"/>
      <c r="FW235" s="37"/>
      <c r="FX235" s="37"/>
      <c r="FY235" s="37"/>
      <c r="FZ235" s="37"/>
      <c r="GA235" s="37"/>
      <c r="GB235" s="37"/>
      <c r="GC235" s="37"/>
      <c r="GD235" s="37"/>
      <c r="GE235" s="37"/>
      <c r="GF235" s="37"/>
      <c r="GG235" s="37"/>
      <c r="GH235" s="37"/>
      <c r="GI235" s="37"/>
      <c r="GJ235" s="37"/>
      <c r="GK235" s="37"/>
      <c r="GL235" s="37"/>
      <c r="GM235" s="37"/>
      <c r="GN235" s="37"/>
      <c r="GO235" s="37"/>
      <c r="GP235" s="37"/>
      <c r="GQ235" s="37"/>
      <c r="GR235" s="37"/>
      <c r="GS235" s="37"/>
      <c r="GT235" s="37"/>
      <c r="GU235" s="37"/>
      <c r="GV235" s="37"/>
      <c r="GW235" s="37"/>
      <c r="GX235" s="37"/>
      <c r="GY235" s="37"/>
      <c r="GZ235" s="37"/>
      <c r="HA235" s="37"/>
      <c r="HB235" s="37"/>
      <c r="HC235" s="37"/>
      <c r="HD235" s="37"/>
      <c r="HE235" s="37"/>
      <c r="HF235" s="37"/>
      <c r="HG235" s="37"/>
      <c r="HH235" s="37"/>
      <c r="HI235" s="37"/>
      <c r="HJ235" s="37"/>
      <c r="HK235" s="37"/>
      <c r="HL235" s="37"/>
      <c r="HM235" s="37"/>
      <c r="HN235" s="37"/>
      <c r="HO235" s="37"/>
      <c r="HP235" s="37"/>
      <c r="HQ235" s="37"/>
      <c r="HR235" s="37"/>
      <c r="HS235" s="37"/>
      <c r="HT235" s="37"/>
      <c r="HU235" s="37"/>
      <c r="HV235" s="37"/>
      <c r="HW235" s="37"/>
      <c r="HX235" s="37"/>
      <c r="HY235" s="37"/>
      <c r="HZ235" s="37"/>
      <c r="IA235" s="37"/>
      <c r="IB235" s="37"/>
      <c r="IC235" s="37"/>
    </row>
    <row r="236" spans="1:237">
      <c r="A236" s="312"/>
      <c r="B236" s="312"/>
      <c r="C236" s="312"/>
      <c r="D236" s="312"/>
      <c r="E236" s="312"/>
      <c r="BV236" s="37"/>
      <c r="BW236" s="37"/>
      <c r="BX236" s="37"/>
      <c r="BY236" s="37"/>
      <c r="BZ236" s="37"/>
      <c r="CA236" s="37"/>
      <c r="CB236" s="37"/>
      <c r="CC236" s="37"/>
      <c r="CD236" s="37"/>
      <c r="CE236" s="37"/>
      <c r="CF236" s="37"/>
      <c r="CG236" s="37"/>
      <c r="CH236" s="37"/>
      <c r="CI236" s="37"/>
      <c r="CJ236" s="37"/>
      <c r="CK236" s="37"/>
      <c r="CL236" s="37"/>
      <c r="CM236" s="37"/>
      <c r="CN236" s="37"/>
      <c r="CO236" s="37"/>
      <c r="CP236" s="37"/>
      <c r="CQ236" s="37"/>
      <c r="CR236" s="37"/>
      <c r="CS236" s="37"/>
      <c r="CT236" s="37"/>
      <c r="CU236" s="37"/>
      <c r="CV236" s="37"/>
      <c r="CW236" s="37"/>
      <c r="CX236" s="37"/>
      <c r="CY236" s="37"/>
      <c r="CZ236" s="37"/>
      <c r="DA236" s="37"/>
      <c r="DB236" s="37"/>
      <c r="DC236" s="37"/>
      <c r="DD236" s="37"/>
      <c r="DE236" s="37"/>
      <c r="DF236" s="37"/>
      <c r="DG236" s="37"/>
      <c r="DH236" s="37"/>
      <c r="DI236" s="37"/>
      <c r="DJ236" s="37"/>
      <c r="DK236" s="37"/>
      <c r="DL236" s="37"/>
      <c r="DM236" s="37"/>
      <c r="DN236" s="37"/>
      <c r="DO236" s="37"/>
      <c r="DP236" s="37"/>
      <c r="DQ236" s="37"/>
      <c r="DR236" s="37"/>
      <c r="DS236" s="37"/>
      <c r="DT236" s="37"/>
      <c r="DU236" s="37"/>
      <c r="DV236" s="37"/>
      <c r="DW236" s="37"/>
      <c r="DX236" s="37"/>
      <c r="DY236" s="37"/>
      <c r="DZ236" s="37"/>
      <c r="EA236" s="37"/>
      <c r="EB236" s="37"/>
      <c r="EC236" s="37"/>
      <c r="ED236" s="37"/>
      <c r="EE236" s="37"/>
      <c r="EF236" s="37"/>
      <c r="EG236" s="37"/>
      <c r="EH236" s="37"/>
      <c r="EI236" s="37"/>
      <c r="EJ236" s="37"/>
      <c r="EK236" s="37"/>
      <c r="EL236" s="37"/>
      <c r="EM236" s="37"/>
      <c r="EN236" s="37"/>
      <c r="EO236" s="37"/>
      <c r="EP236" s="37"/>
      <c r="EQ236" s="37"/>
      <c r="ER236" s="37"/>
      <c r="ES236" s="37"/>
      <c r="ET236" s="37"/>
      <c r="EU236" s="37"/>
      <c r="EV236" s="37"/>
      <c r="EW236" s="37"/>
      <c r="EX236" s="37"/>
      <c r="EY236" s="37"/>
      <c r="EZ236" s="37"/>
      <c r="FA236" s="37"/>
      <c r="FB236" s="37"/>
      <c r="FC236" s="37"/>
      <c r="FD236" s="37"/>
      <c r="FE236" s="37"/>
      <c r="FF236" s="37"/>
      <c r="FG236" s="37"/>
      <c r="FH236" s="37"/>
      <c r="FI236" s="37"/>
      <c r="FJ236" s="37"/>
      <c r="FK236" s="37"/>
      <c r="FL236" s="37"/>
      <c r="FM236" s="37"/>
      <c r="FN236" s="37"/>
      <c r="FO236" s="37"/>
      <c r="FP236" s="37"/>
      <c r="FQ236" s="37"/>
      <c r="FR236" s="37"/>
      <c r="FS236" s="37"/>
      <c r="FT236" s="37"/>
      <c r="FU236" s="37"/>
      <c r="FV236" s="37"/>
      <c r="FW236" s="37"/>
      <c r="FX236" s="37"/>
      <c r="FY236" s="37"/>
      <c r="FZ236" s="37"/>
      <c r="GA236" s="37"/>
      <c r="GB236" s="37"/>
      <c r="GC236" s="37"/>
      <c r="GD236" s="37"/>
      <c r="GE236" s="37"/>
      <c r="GF236" s="37"/>
      <c r="GG236" s="37"/>
      <c r="GH236" s="37"/>
      <c r="GI236" s="37"/>
      <c r="GJ236" s="37"/>
      <c r="GK236" s="37"/>
      <c r="GL236" s="37"/>
      <c r="GM236" s="37"/>
      <c r="GN236" s="37"/>
      <c r="GO236" s="37"/>
      <c r="GP236" s="37"/>
      <c r="GQ236" s="37"/>
      <c r="GR236" s="37"/>
      <c r="GS236" s="37"/>
      <c r="GT236" s="37"/>
      <c r="GU236" s="37"/>
      <c r="GV236" s="37"/>
      <c r="GW236" s="37"/>
      <c r="GX236" s="37"/>
      <c r="GY236" s="37"/>
      <c r="GZ236" s="37"/>
      <c r="HA236" s="37"/>
      <c r="HB236" s="37"/>
      <c r="HC236" s="37"/>
      <c r="HD236" s="37"/>
      <c r="HE236" s="37"/>
      <c r="HF236" s="37"/>
      <c r="HG236" s="37"/>
      <c r="HH236" s="37"/>
      <c r="HI236" s="37"/>
      <c r="HJ236" s="37"/>
      <c r="HK236" s="37"/>
      <c r="HL236" s="37"/>
      <c r="HM236" s="37"/>
      <c r="HN236" s="37"/>
      <c r="HO236" s="37"/>
      <c r="HP236" s="37"/>
      <c r="HQ236" s="37"/>
      <c r="HR236" s="37"/>
      <c r="HS236" s="37"/>
      <c r="HT236" s="37"/>
      <c r="HU236" s="37"/>
      <c r="HV236" s="37"/>
      <c r="HW236" s="37"/>
      <c r="HX236" s="37"/>
      <c r="HY236" s="37"/>
      <c r="HZ236" s="37"/>
      <c r="IA236" s="37"/>
      <c r="IB236" s="37"/>
      <c r="IC236" s="37"/>
    </row>
    <row r="237" spans="1:237">
      <c r="A237" s="312"/>
      <c r="B237" s="312"/>
      <c r="C237" s="312"/>
      <c r="D237" s="312"/>
      <c r="E237" s="312"/>
      <c r="BV237" s="37"/>
      <c r="BW237" s="37"/>
      <c r="BX237" s="37"/>
      <c r="BY237" s="37"/>
      <c r="BZ237" s="37"/>
      <c r="CA237" s="37"/>
      <c r="CB237" s="37"/>
      <c r="CC237" s="37"/>
      <c r="CD237" s="37"/>
      <c r="CE237" s="37"/>
      <c r="CF237" s="37"/>
      <c r="CG237" s="37"/>
      <c r="CH237" s="37"/>
      <c r="CI237" s="37"/>
      <c r="CJ237" s="37"/>
      <c r="CK237" s="37"/>
      <c r="CL237" s="37"/>
      <c r="CM237" s="37"/>
      <c r="CN237" s="37"/>
      <c r="CO237" s="37"/>
      <c r="CP237" s="37"/>
      <c r="CQ237" s="37"/>
      <c r="CR237" s="37"/>
      <c r="CS237" s="37"/>
      <c r="CT237" s="37"/>
      <c r="CU237" s="37"/>
      <c r="CV237" s="37"/>
      <c r="CW237" s="37"/>
      <c r="CX237" s="37"/>
      <c r="CY237" s="37"/>
      <c r="CZ237" s="37"/>
      <c r="DA237" s="37"/>
      <c r="DB237" s="37"/>
      <c r="DC237" s="37"/>
      <c r="DD237" s="37"/>
      <c r="DE237" s="37"/>
      <c r="DF237" s="37"/>
      <c r="DG237" s="37"/>
      <c r="DH237" s="37"/>
      <c r="DI237" s="37"/>
      <c r="DJ237" s="37"/>
      <c r="DK237" s="37"/>
      <c r="DL237" s="37"/>
      <c r="DM237" s="37"/>
      <c r="DN237" s="37"/>
      <c r="DO237" s="37"/>
      <c r="DP237" s="37"/>
      <c r="DQ237" s="37"/>
      <c r="DR237" s="37"/>
      <c r="DS237" s="37"/>
      <c r="DT237" s="37"/>
      <c r="DU237" s="37"/>
      <c r="DV237" s="37"/>
      <c r="DW237" s="37"/>
      <c r="DX237" s="37"/>
      <c r="DY237" s="37"/>
      <c r="DZ237" s="37"/>
      <c r="EA237" s="37"/>
      <c r="EB237" s="37"/>
      <c r="EC237" s="37"/>
      <c r="ED237" s="37"/>
      <c r="EE237" s="37"/>
      <c r="EF237" s="37"/>
      <c r="EG237" s="37"/>
      <c r="EH237" s="37"/>
      <c r="EI237" s="37"/>
      <c r="EJ237" s="37"/>
      <c r="EK237" s="37"/>
      <c r="EL237" s="37"/>
      <c r="EM237" s="37"/>
      <c r="EN237" s="37"/>
      <c r="EO237" s="37"/>
      <c r="EP237" s="37"/>
      <c r="EQ237" s="37"/>
      <c r="ER237" s="37"/>
      <c r="ES237" s="37"/>
      <c r="ET237" s="37"/>
      <c r="EU237" s="37"/>
      <c r="EV237" s="37"/>
      <c r="EW237" s="37"/>
      <c r="EX237" s="37"/>
      <c r="EY237" s="37"/>
      <c r="EZ237" s="37"/>
      <c r="FA237" s="37"/>
      <c r="FB237" s="37"/>
      <c r="FC237" s="37"/>
      <c r="FD237" s="37"/>
      <c r="FE237" s="37"/>
      <c r="FF237" s="37"/>
      <c r="FG237" s="37"/>
      <c r="FH237" s="37"/>
      <c r="FI237" s="37"/>
      <c r="FJ237" s="37"/>
      <c r="FK237" s="37"/>
      <c r="FL237" s="37"/>
      <c r="FM237" s="37"/>
      <c r="FN237" s="37"/>
      <c r="FO237" s="37"/>
      <c r="FP237" s="37"/>
      <c r="FQ237" s="37"/>
      <c r="FR237" s="37"/>
      <c r="FS237" s="37"/>
      <c r="FT237" s="37"/>
      <c r="FU237" s="37"/>
      <c r="FV237" s="37"/>
      <c r="FW237" s="37"/>
      <c r="FX237" s="37"/>
      <c r="FY237" s="37"/>
      <c r="FZ237" s="37"/>
      <c r="GA237" s="37"/>
      <c r="GB237" s="37"/>
      <c r="GC237" s="37"/>
      <c r="GD237" s="37"/>
      <c r="GE237" s="37"/>
      <c r="GF237" s="37"/>
      <c r="GG237" s="37"/>
      <c r="GH237" s="37"/>
      <c r="GI237" s="37"/>
      <c r="GJ237" s="37"/>
      <c r="GK237" s="37"/>
      <c r="GL237" s="37"/>
      <c r="GM237" s="37"/>
      <c r="GN237" s="37"/>
      <c r="GO237" s="37"/>
      <c r="GP237" s="37"/>
      <c r="GQ237" s="37"/>
      <c r="GR237" s="37"/>
      <c r="GS237" s="37"/>
      <c r="GT237" s="37"/>
      <c r="GU237" s="37"/>
      <c r="GV237" s="37"/>
      <c r="GW237" s="37"/>
      <c r="GX237" s="37"/>
      <c r="GY237" s="37"/>
      <c r="GZ237" s="37"/>
      <c r="HA237" s="37"/>
      <c r="HB237" s="37"/>
      <c r="HC237" s="37"/>
      <c r="HD237" s="37"/>
      <c r="HE237" s="37"/>
      <c r="HF237" s="37"/>
      <c r="HG237" s="37"/>
      <c r="HH237" s="37"/>
      <c r="HI237" s="37"/>
      <c r="HJ237" s="37"/>
      <c r="HK237" s="37"/>
      <c r="HL237" s="37"/>
      <c r="HM237" s="37"/>
      <c r="HN237" s="37"/>
      <c r="HO237" s="37"/>
      <c r="HP237" s="37"/>
      <c r="HQ237" s="37"/>
      <c r="HR237" s="37"/>
      <c r="HS237" s="37"/>
      <c r="HT237" s="37"/>
      <c r="HU237" s="37"/>
      <c r="HV237" s="37"/>
      <c r="HW237" s="37"/>
      <c r="HX237" s="37"/>
      <c r="HY237" s="37"/>
      <c r="HZ237" s="37"/>
      <c r="IA237" s="37"/>
      <c r="IB237" s="37"/>
      <c r="IC237" s="37"/>
    </row>
    <row r="238" spans="1:237">
      <c r="A238" s="312"/>
      <c r="B238" s="312"/>
      <c r="C238" s="312"/>
      <c r="D238" s="312"/>
      <c r="E238" s="312"/>
      <c r="BV238" s="37"/>
      <c r="BW238" s="37"/>
      <c r="BX238" s="37"/>
      <c r="BY238" s="37"/>
      <c r="BZ238" s="37"/>
      <c r="CA238" s="37"/>
      <c r="CB238" s="37"/>
      <c r="CC238" s="37"/>
      <c r="CD238" s="37"/>
      <c r="CE238" s="37"/>
      <c r="CF238" s="37"/>
      <c r="CG238" s="37"/>
      <c r="CH238" s="37"/>
      <c r="CI238" s="37"/>
      <c r="CJ238" s="37"/>
      <c r="CK238" s="37"/>
      <c r="CL238" s="37"/>
      <c r="CM238" s="37"/>
      <c r="CN238" s="37"/>
      <c r="CO238" s="37"/>
      <c r="CP238" s="37"/>
      <c r="CQ238" s="37"/>
      <c r="CR238" s="37"/>
      <c r="CS238" s="37"/>
      <c r="CT238" s="37"/>
      <c r="CU238" s="37"/>
      <c r="CV238" s="37"/>
      <c r="CW238" s="37"/>
      <c r="CX238" s="37"/>
      <c r="CY238" s="37"/>
      <c r="CZ238" s="37"/>
      <c r="DA238" s="37"/>
      <c r="DB238" s="37"/>
      <c r="DC238" s="37"/>
      <c r="DD238" s="37"/>
      <c r="DE238" s="37"/>
      <c r="DF238" s="37"/>
      <c r="DG238" s="37"/>
      <c r="DH238" s="37"/>
      <c r="DI238" s="37"/>
      <c r="DJ238" s="37"/>
      <c r="DK238" s="37"/>
      <c r="DL238" s="37"/>
      <c r="DM238" s="37"/>
      <c r="DN238" s="37"/>
      <c r="DO238" s="37"/>
      <c r="DP238" s="37"/>
      <c r="DQ238" s="37"/>
      <c r="DR238" s="37"/>
      <c r="DS238" s="37"/>
      <c r="DT238" s="37"/>
      <c r="DU238" s="37"/>
      <c r="DV238" s="37"/>
      <c r="DW238" s="37"/>
      <c r="DX238" s="37"/>
      <c r="DY238" s="37"/>
      <c r="DZ238" s="37"/>
      <c r="EA238" s="37"/>
      <c r="EB238" s="37"/>
      <c r="EC238" s="37"/>
      <c r="ED238" s="37"/>
      <c r="EE238" s="37"/>
      <c r="EF238" s="37"/>
      <c r="EG238" s="37"/>
      <c r="EH238" s="37"/>
      <c r="EI238" s="37"/>
      <c r="EJ238" s="37"/>
      <c r="EK238" s="37"/>
      <c r="EL238" s="37"/>
      <c r="EM238" s="37"/>
      <c r="EN238" s="37"/>
      <c r="EO238" s="37"/>
      <c r="EP238" s="37"/>
      <c r="EQ238" s="37"/>
      <c r="ER238" s="37"/>
      <c r="ES238" s="37"/>
      <c r="ET238" s="37"/>
      <c r="EU238" s="37"/>
      <c r="EV238" s="37"/>
      <c r="EW238" s="37"/>
      <c r="EX238" s="37"/>
      <c r="EY238" s="37"/>
      <c r="EZ238" s="37"/>
      <c r="FA238" s="37"/>
      <c r="FB238" s="37"/>
      <c r="FC238" s="37"/>
      <c r="FD238" s="37"/>
      <c r="FE238" s="37"/>
      <c r="FF238" s="37"/>
      <c r="FG238" s="37"/>
      <c r="FH238" s="37"/>
      <c r="FI238" s="37"/>
      <c r="FJ238" s="37"/>
      <c r="FK238" s="37"/>
      <c r="FL238" s="37"/>
      <c r="FM238" s="37"/>
      <c r="FN238" s="37"/>
      <c r="FO238" s="37"/>
      <c r="FP238" s="37"/>
      <c r="FQ238" s="37"/>
      <c r="FR238" s="37"/>
      <c r="FS238" s="37"/>
      <c r="FT238" s="37"/>
      <c r="FU238" s="37"/>
      <c r="FV238" s="37"/>
      <c r="FW238" s="37"/>
      <c r="FX238" s="37"/>
      <c r="FY238" s="37"/>
      <c r="FZ238" s="37"/>
      <c r="GA238" s="37"/>
      <c r="GB238" s="37"/>
      <c r="GC238" s="37"/>
      <c r="GD238" s="37"/>
      <c r="GE238" s="37"/>
      <c r="GF238" s="37"/>
      <c r="GG238" s="37"/>
      <c r="GH238" s="37"/>
      <c r="GI238" s="37"/>
      <c r="GJ238" s="37"/>
      <c r="GK238" s="37"/>
      <c r="GL238" s="37"/>
      <c r="GM238" s="37"/>
      <c r="GN238" s="37"/>
      <c r="GO238" s="37"/>
      <c r="GP238" s="37"/>
      <c r="GQ238" s="37"/>
      <c r="GR238" s="37"/>
      <c r="GS238" s="37"/>
      <c r="GT238" s="37"/>
      <c r="GU238" s="37"/>
      <c r="GV238" s="37"/>
      <c r="GW238" s="37"/>
      <c r="GX238" s="37"/>
      <c r="GY238" s="37"/>
      <c r="GZ238" s="37"/>
      <c r="HA238" s="37"/>
      <c r="HB238" s="37"/>
      <c r="HC238" s="37"/>
      <c r="HD238" s="37"/>
      <c r="HE238" s="37"/>
      <c r="HF238" s="37"/>
      <c r="HG238" s="37"/>
      <c r="HH238" s="37"/>
      <c r="HI238" s="37"/>
      <c r="HJ238" s="37"/>
      <c r="HK238" s="37"/>
      <c r="HL238" s="37"/>
      <c r="HM238" s="37"/>
      <c r="HN238" s="37"/>
      <c r="HO238" s="37"/>
      <c r="HP238" s="37"/>
      <c r="HQ238" s="37"/>
      <c r="HR238" s="37"/>
      <c r="HS238" s="37"/>
      <c r="HT238" s="37"/>
      <c r="HU238" s="37"/>
      <c r="HV238" s="37"/>
      <c r="HW238" s="37"/>
      <c r="HX238" s="37"/>
      <c r="HY238" s="37"/>
      <c r="HZ238" s="37"/>
      <c r="IA238" s="37"/>
      <c r="IB238" s="37"/>
      <c r="IC238" s="37"/>
    </row>
    <row r="239" spans="1:237">
      <c r="A239" s="312"/>
      <c r="B239" s="312"/>
      <c r="C239" s="312"/>
      <c r="D239" s="312"/>
      <c r="E239" s="312"/>
      <c r="BV239" s="37"/>
      <c r="BW239" s="37"/>
      <c r="BX239" s="37"/>
      <c r="BY239" s="37"/>
      <c r="BZ239" s="37"/>
      <c r="CA239" s="37"/>
      <c r="CB239" s="37"/>
      <c r="CC239" s="37"/>
      <c r="CD239" s="37"/>
      <c r="CE239" s="37"/>
      <c r="CF239" s="37"/>
      <c r="CG239" s="37"/>
      <c r="CH239" s="37"/>
      <c r="CI239" s="37"/>
      <c r="CJ239" s="37"/>
      <c r="CK239" s="37"/>
      <c r="CL239" s="37"/>
      <c r="CM239" s="37"/>
      <c r="CN239" s="37"/>
      <c r="CO239" s="37"/>
      <c r="CP239" s="37"/>
      <c r="CQ239" s="37"/>
      <c r="CR239" s="37"/>
      <c r="CS239" s="37"/>
      <c r="CT239" s="37"/>
      <c r="CU239" s="37"/>
      <c r="CV239" s="37"/>
      <c r="CW239" s="37"/>
      <c r="CX239" s="37"/>
      <c r="CY239" s="37"/>
      <c r="CZ239" s="37"/>
      <c r="DA239" s="37"/>
      <c r="DB239" s="37"/>
      <c r="DC239" s="37"/>
      <c r="DD239" s="37"/>
      <c r="DE239" s="37"/>
      <c r="DF239" s="37"/>
      <c r="DG239" s="37"/>
      <c r="DH239" s="37"/>
      <c r="DI239" s="37"/>
      <c r="DJ239" s="37"/>
      <c r="DK239" s="37"/>
      <c r="DL239" s="37"/>
      <c r="DM239" s="37"/>
      <c r="DN239" s="37"/>
      <c r="DO239" s="37"/>
      <c r="DP239" s="37"/>
      <c r="DQ239" s="37"/>
      <c r="DR239" s="37"/>
      <c r="DS239" s="37"/>
      <c r="DT239" s="37"/>
      <c r="DU239" s="37"/>
      <c r="DV239" s="37"/>
      <c r="DW239" s="37"/>
      <c r="DX239" s="37"/>
      <c r="DY239" s="37"/>
      <c r="DZ239" s="37"/>
      <c r="EA239" s="37"/>
      <c r="EB239" s="37"/>
      <c r="EC239" s="37"/>
      <c r="ED239" s="37"/>
      <c r="EE239" s="37"/>
      <c r="EF239" s="37"/>
      <c r="EG239" s="37"/>
      <c r="EH239" s="37"/>
      <c r="EI239" s="37"/>
      <c r="EJ239" s="37"/>
      <c r="EK239" s="37"/>
      <c r="EL239" s="37"/>
      <c r="EM239" s="37"/>
      <c r="EN239" s="37"/>
      <c r="EO239" s="37"/>
      <c r="EP239" s="37"/>
      <c r="EQ239" s="37"/>
      <c r="ER239" s="37"/>
      <c r="ES239" s="37"/>
      <c r="ET239" s="37"/>
      <c r="EU239" s="37"/>
      <c r="EV239" s="37"/>
      <c r="EW239" s="37"/>
      <c r="EX239" s="37"/>
      <c r="EY239" s="37"/>
      <c r="EZ239" s="37"/>
      <c r="FA239" s="37"/>
      <c r="FB239" s="37"/>
      <c r="FC239" s="37"/>
      <c r="FD239" s="37"/>
      <c r="FE239" s="37"/>
      <c r="FF239" s="37"/>
      <c r="FG239" s="37"/>
      <c r="FH239" s="37"/>
      <c r="FI239" s="37"/>
      <c r="FJ239" s="37"/>
      <c r="FK239" s="37"/>
      <c r="FL239" s="37"/>
      <c r="FM239" s="37"/>
      <c r="FN239" s="37"/>
      <c r="FO239" s="37"/>
      <c r="FP239" s="37"/>
      <c r="FQ239" s="37"/>
      <c r="FR239" s="37"/>
      <c r="FS239" s="37"/>
      <c r="FT239" s="37"/>
      <c r="FU239" s="37"/>
      <c r="FV239" s="37"/>
      <c r="FW239" s="37"/>
      <c r="FX239" s="37"/>
      <c r="FY239" s="37"/>
      <c r="FZ239" s="37"/>
      <c r="GA239" s="37"/>
      <c r="GB239" s="37"/>
      <c r="GC239" s="37"/>
      <c r="GD239" s="37"/>
      <c r="GE239" s="37"/>
      <c r="GF239" s="37"/>
      <c r="GG239" s="37"/>
      <c r="GH239" s="37"/>
      <c r="GI239" s="37"/>
      <c r="GJ239" s="37"/>
      <c r="GK239" s="37"/>
      <c r="GL239" s="37"/>
      <c r="GM239" s="37"/>
      <c r="GN239" s="37"/>
      <c r="GO239" s="37"/>
      <c r="GP239" s="37"/>
      <c r="GQ239" s="37"/>
      <c r="GR239" s="37"/>
      <c r="GS239" s="37"/>
      <c r="GT239" s="37"/>
      <c r="GU239" s="37"/>
      <c r="GV239" s="37"/>
      <c r="GW239" s="37"/>
      <c r="GX239" s="37"/>
      <c r="GY239" s="37"/>
      <c r="GZ239" s="37"/>
      <c r="HA239" s="37"/>
      <c r="HB239" s="37"/>
      <c r="HC239" s="37"/>
      <c r="HD239" s="37"/>
      <c r="HE239" s="37"/>
      <c r="HF239" s="37"/>
      <c r="HG239" s="37"/>
      <c r="HH239" s="37"/>
      <c r="HI239" s="37"/>
      <c r="HJ239" s="37"/>
      <c r="HK239" s="37"/>
      <c r="HL239" s="37"/>
      <c r="HM239" s="37"/>
      <c r="HN239" s="37"/>
      <c r="HO239" s="37"/>
      <c r="HP239" s="37"/>
      <c r="HQ239" s="37"/>
      <c r="HR239" s="37"/>
      <c r="HS239" s="37"/>
      <c r="HT239" s="37"/>
      <c r="HU239" s="37"/>
      <c r="HV239" s="37"/>
      <c r="HW239" s="37"/>
      <c r="HX239" s="37"/>
      <c r="HY239" s="37"/>
      <c r="HZ239" s="37"/>
      <c r="IA239" s="37"/>
      <c r="IB239" s="37"/>
      <c r="IC239" s="37"/>
    </row>
    <row r="240" spans="1:237">
      <c r="A240" s="312"/>
      <c r="B240" s="312"/>
      <c r="C240" s="312"/>
      <c r="D240" s="312"/>
      <c r="E240" s="312"/>
      <c r="BV240" s="37"/>
      <c r="BW240" s="37"/>
      <c r="BX240" s="37"/>
      <c r="BY240" s="37"/>
      <c r="BZ240" s="37"/>
      <c r="CA240" s="37"/>
      <c r="CB240" s="37"/>
      <c r="CC240" s="37"/>
      <c r="CD240" s="37"/>
      <c r="CE240" s="37"/>
      <c r="CF240" s="37"/>
      <c r="CG240" s="37"/>
      <c r="CH240" s="37"/>
      <c r="CI240" s="37"/>
      <c r="CJ240" s="37"/>
      <c r="CK240" s="37"/>
      <c r="CL240" s="37"/>
      <c r="CM240" s="37"/>
      <c r="CN240" s="37"/>
      <c r="CO240" s="37"/>
      <c r="CP240" s="37"/>
      <c r="CQ240" s="37"/>
      <c r="CR240" s="37"/>
      <c r="CS240" s="37"/>
      <c r="CT240" s="37"/>
      <c r="CU240" s="37"/>
      <c r="CV240" s="37"/>
      <c r="CW240" s="37"/>
      <c r="CX240" s="37"/>
      <c r="CY240" s="37"/>
      <c r="CZ240" s="37"/>
      <c r="DA240" s="37"/>
      <c r="DB240" s="37"/>
      <c r="DC240" s="37"/>
      <c r="DD240" s="37"/>
      <c r="DE240" s="37"/>
      <c r="DF240" s="37"/>
      <c r="DG240" s="37"/>
      <c r="DH240" s="37"/>
      <c r="DI240" s="37"/>
      <c r="DJ240" s="37"/>
      <c r="DK240" s="37"/>
      <c r="DL240" s="37"/>
      <c r="DM240" s="37"/>
      <c r="DN240" s="37"/>
      <c r="DO240" s="37"/>
      <c r="DP240" s="37"/>
      <c r="DQ240" s="37"/>
      <c r="DR240" s="37"/>
      <c r="DS240" s="37"/>
      <c r="DT240" s="37"/>
      <c r="DU240" s="37"/>
      <c r="DV240" s="37"/>
      <c r="DW240" s="37"/>
      <c r="DX240" s="37"/>
      <c r="DY240" s="37"/>
      <c r="DZ240" s="37"/>
      <c r="EA240" s="37"/>
      <c r="EB240" s="37"/>
      <c r="EC240" s="37"/>
      <c r="ED240" s="37"/>
      <c r="EE240" s="37"/>
      <c r="EF240" s="37"/>
      <c r="EG240" s="37"/>
      <c r="EH240" s="37"/>
      <c r="EI240" s="37"/>
      <c r="EJ240" s="37"/>
      <c r="EK240" s="37"/>
      <c r="EL240" s="37"/>
      <c r="EM240" s="37"/>
      <c r="EN240" s="37"/>
      <c r="EO240" s="37"/>
      <c r="EP240" s="37"/>
      <c r="EQ240" s="37"/>
      <c r="ER240" s="37"/>
      <c r="ES240" s="37"/>
      <c r="ET240" s="37"/>
      <c r="EU240" s="37"/>
      <c r="EV240" s="37"/>
      <c r="EW240" s="37"/>
      <c r="EX240" s="37"/>
      <c r="EY240" s="37"/>
      <c r="EZ240" s="37"/>
      <c r="FA240" s="37"/>
      <c r="FB240" s="37"/>
      <c r="FC240" s="37"/>
      <c r="FD240" s="37"/>
      <c r="FE240" s="37"/>
      <c r="FF240" s="37"/>
      <c r="FG240" s="37"/>
      <c r="FH240" s="37"/>
      <c r="FI240" s="37"/>
      <c r="FJ240" s="37"/>
      <c r="FK240" s="37"/>
      <c r="FL240" s="37"/>
      <c r="FM240" s="37"/>
      <c r="FN240" s="37"/>
      <c r="FO240" s="37"/>
      <c r="FP240" s="37"/>
      <c r="FQ240" s="37"/>
      <c r="FR240" s="37"/>
      <c r="FS240" s="37"/>
      <c r="FT240" s="37"/>
      <c r="FU240" s="37"/>
      <c r="FV240" s="37"/>
      <c r="FW240" s="37"/>
      <c r="FX240" s="37"/>
      <c r="FY240" s="37"/>
      <c r="FZ240" s="37"/>
      <c r="GA240" s="37"/>
      <c r="GB240" s="37"/>
      <c r="GC240" s="37"/>
      <c r="GD240" s="37"/>
      <c r="GE240" s="37"/>
      <c r="GF240" s="37"/>
      <c r="GG240" s="37"/>
      <c r="GH240" s="37"/>
      <c r="GI240" s="37"/>
      <c r="GJ240" s="37"/>
      <c r="GK240" s="37"/>
      <c r="GL240" s="37"/>
      <c r="GM240" s="37"/>
      <c r="GN240" s="37"/>
      <c r="GO240" s="37"/>
      <c r="GP240" s="37"/>
      <c r="GQ240" s="37"/>
      <c r="GR240" s="37"/>
      <c r="GS240" s="37"/>
      <c r="GT240" s="37"/>
      <c r="GU240" s="37"/>
      <c r="GV240" s="37"/>
      <c r="GW240" s="37"/>
      <c r="GX240" s="37"/>
      <c r="GY240" s="37"/>
      <c r="GZ240" s="37"/>
      <c r="HA240" s="37"/>
      <c r="HB240" s="37"/>
      <c r="HC240" s="37"/>
      <c r="HD240" s="37"/>
      <c r="HE240" s="37"/>
      <c r="HF240" s="37"/>
      <c r="HG240" s="37"/>
      <c r="HH240" s="37"/>
      <c r="HI240" s="37"/>
      <c r="HJ240" s="37"/>
      <c r="HK240" s="37"/>
      <c r="HL240" s="37"/>
      <c r="HM240" s="37"/>
      <c r="HN240" s="37"/>
      <c r="HO240" s="37"/>
      <c r="HP240" s="37"/>
      <c r="HQ240" s="37"/>
      <c r="HR240" s="37"/>
      <c r="HS240" s="37"/>
      <c r="HT240" s="37"/>
      <c r="HU240" s="37"/>
      <c r="HV240" s="37"/>
      <c r="HW240" s="37"/>
      <c r="HX240" s="37"/>
      <c r="HY240" s="37"/>
      <c r="HZ240" s="37"/>
      <c r="IA240" s="37"/>
      <c r="IB240" s="37"/>
      <c r="IC240" s="37"/>
    </row>
    <row r="241" spans="1:237">
      <c r="A241" s="312"/>
      <c r="B241" s="312"/>
      <c r="C241" s="312"/>
      <c r="D241" s="312"/>
      <c r="E241" s="312"/>
      <c r="BV241" s="37"/>
      <c r="BW241" s="37"/>
      <c r="BX241" s="37"/>
      <c r="BY241" s="37"/>
      <c r="BZ241" s="37"/>
      <c r="CA241" s="37"/>
      <c r="CB241" s="37"/>
      <c r="CC241" s="37"/>
      <c r="CD241" s="37"/>
      <c r="CE241" s="37"/>
      <c r="CF241" s="37"/>
      <c r="CG241" s="37"/>
      <c r="CH241" s="37"/>
      <c r="CI241" s="37"/>
      <c r="CJ241" s="37"/>
      <c r="CK241" s="37"/>
      <c r="CL241" s="37"/>
      <c r="CM241" s="37"/>
      <c r="CN241" s="37"/>
      <c r="CO241" s="37"/>
      <c r="CP241" s="37"/>
      <c r="CQ241" s="37"/>
      <c r="CR241" s="37"/>
      <c r="CS241" s="37"/>
      <c r="CT241" s="37"/>
      <c r="CU241" s="37"/>
      <c r="CV241" s="37"/>
      <c r="CW241" s="37"/>
      <c r="CX241" s="37"/>
      <c r="CY241" s="37"/>
      <c r="CZ241" s="37"/>
      <c r="DA241" s="37"/>
      <c r="DB241" s="37"/>
      <c r="DC241" s="37"/>
      <c r="DD241" s="37"/>
      <c r="DE241" s="37"/>
      <c r="DF241" s="37"/>
      <c r="DG241" s="37"/>
      <c r="DH241" s="37"/>
      <c r="DI241" s="37"/>
      <c r="DJ241" s="37"/>
      <c r="DK241" s="37"/>
      <c r="DL241" s="37"/>
      <c r="DM241" s="37"/>
      <c r="DN241" s="37"/>
      <c r="DO241" s="37"/>
      <c r="DP241" s="37"/>
      <c r="DQ241" s="37"/>
      <c r="DR241" s="37"/>
      <c r="DS241" s="37"/>
      <c r="DT241" s="37"/>
      <c r="DU241" s="37"/>
      <c r="DV241" s="37"/>
      <c r="DW241" s="37"/>
      <c r="DX241" s="37"/>
      <c r="DY241" s="37"/>
      <c r="DZ241" s="37"/>
      <c r="EA241" s="37"/>
      <c r="EB241" s="37"/>
      <c r="EC241" s="37"/>
      <c r="ED241" s="37"/>
      <c r="EE241" s="37"/>
      <c r="EF241" s="37"/>
      <c r="EG241" s="37"/>
      <c r="EH241" s="37"/>
      <c r="EI241" s="37"/>
      <c r="EJ241" s="37"/>
      <c r="EK241" s="37"/>
      <c r="EL241" s="37"/>
      <c r="EM241" s="37"/>
      <c r="EN241" s="37"/>
      <c r="EO241" s="37"/>
      <c r="EP241" s="37"/>
      <c r="EQ241" s="37"/>
      <c r="ER241" s="37"/>
      <c r="ES241" s="37"/>
      <c r="ET241" s="37"/>
      <c r="EU241" s="37"/>
      <c r="EV241" s="37"/>
      <c r="EW241" s="37"/>
      <c r="EX241" s="37"/>
      <c r="EY241" s="37"/>
      <c r="EZ241" s="37"/>
      <c r="FA241" s="37"/>
      <c r="FB241" s="37"/>
      <c r="FC241" s="37"/>
      <c r="FD241" s="37"/>
      <c r="FE241" s="37"/>
      <c r="FF241" s="37"/>
      <c r="FG241" s="37"/>
      <c r="FH241" s="37"/>
      <c r="FI241" s="37"/>
      <c r="FJ241" s="37"/>
      <c r="FK241" s="37"/>
      <c r="FL241" s="37"/>
      <c r="FM241" s="37"/>
      <c r="FN241" s="37"/>
      <c r="FO241" s="37"/>
      <c r="FP241" s="37"/>
      <c r="FQ241" s="37"/>
      <c r="FR241" s="37"/>
      <c r="FS241" s="37"/>
      <c r="FT241" s="37"/>
      <c r="FU241" s="37"/>
      <c r="FV241" s="37"/>
      <c r="FW241" s="37"/>
      <c r="FX241" s="37"/>
      <c r="FY241" s="37"/>
      <c r="FZ241" s="37"/>
      <c r="GA241" s="37"/>
      <c r="GB241" s="37"/>
      <c r="GC241" s="37"/>
      <c r="GD241" s="37"/>
      <c r="GE241" s="37"/>
      <c r="GF241" s="37"/>
      <c r="GG241" s="37"/>
      <c r="GH241" s="37"/>
      <c r="GI241" s="37"/>
      <c r="GJ241" s="37"/>
      <c r="GK241" s="37"/>
      <c r="GL241" s="37"/>
      <c r="GM241" s="37"/>
      <c r="GN241" s="37"/>
      <c r="GO241" s="37"/>
      <c r="GP241" s="37"/>
      <c r="GQ241" s="37"/>
      <c r="GR241" s="37"/>
      <c r="GS241" s="37"/>
      <c r="GT241" s="37"/>
      <c r="GU241" s="37"/>
      <c r="GV241" s="37"/>
      <c r="GW241" s="37"/>
      <c r="GX241" s="37"/>
      <c r="GY241" s="37"/>
      <c r="GZ241" s="37"/>
      <c r="HA241" s="37"/>
      <c r="HB241" s="37"/>
      <c r="HC241" s="37"/>
      <c r="HD241" s="37"/>
      <c r="HE241" s="37"/>
      <c r="HF241" s="37"/>
      <c r="HG241" s="37"/>
      <c r="HH241" s="37"/>
      <c r="HI241" s="37"/>
      <c r="HJ241" s="37"/>
      <c r="HK241" s="37"/>
      <c r="HL241" s="37"/>
      <c r="HM241" s="37"/>
      <c r="HN241" s="37"/>
      <c r="HO241" s="37"/>
      <c r="HP241" s="37"/>
      <c r="HQ241" s="37"/>
      <c r="HR241" s="37"/>
      <c r="HS241" s="37"/>
      <c r="HT241" s="37"/>
      <c r="HU241" s="37"/>
      <c r="HV241" s="37"/>
      <c r="HW241" s="37"/>
      <c r="HX241" s="37"/>
      <c r="HY241" s="37"/>
      <c r="HZ241" s="37"/>
      <c r="IA241" s="37"/>
      <c r="IB241" s="37"/>
      <c r="IC241" s="37"/>
    </row>
    <row r="242" spans="1:237">
      <c r="A242" s="312"/>
      <c r="B242" s="312"/>
      <c r="C242" s="312"/>
      <c r="D242" s="312"/>
      <c r="E242" s="312"/>
      <c r="BV242" s="37"/>
      <c r="BW242" s="37"/>
      <c r="BX242" s="37"/>
      <c r="BY242" s="37"/>
      <c r="BZ242" s="37"/>
      <c r="CA242" s="37"/>
      <c r="CB242" s="37"/>
      <c r="CC242" s="37"/>
      <c r="CD242" s="37"/>
      <c r="CE242" s="37"/>
      <c r="CF242" s="37"/>
      <c r="CG242" s="37"/>
      <c r="CH242" s="37"/>
      <c r="CI242" s="37"/>
      <c r="CJ242" s="37"/>
      <c r="CK242" s="37"/>
      <c r="CL242" s="37"/>
      <c r="CM242" s="37"/>
      <c r="CN242" s="37"/>
      <c r="CO242" s="37"/>
      <c r="CP242" s="37"/>
      <c r="CQ242" s="37"/>
      <c r="CR242" s="37"/>
      <c r="CS242" s="37"/>
      <c r="CT242" s="37"/>
      <c r="CU242" s="37"/>
      <c r="CV242" s="37"/>
      <c r="CW242" s="37"/>
      <c r="CX242" s="37"/>
      <c r="CY242" s="37"/>
      <c r="CZ242" s="37"/>
      <c r="DA242" s="37"/>
      <c r="DB242" s="37"/>
      <c r="DC242" s="37"/>
      <c r="DD242" s="37"/>
      <c r="DE242" s="37"/>
      <c r="DF242" s="37"/>
      <c r="DG242" s="37"/>
      <c r="DH242" s="37"/>
      <c r="DI242" s="37"/>
      <c r="DJ242" s="37"/>
      <c r="DK242" s="37"/>
      <c r="DL242" s="37"/>
      <c r="DM242" s="37"/>
      <c r="DN242" s="37"/>
      <c r="DO242" s="37"/>
      <c r="DP242" s="37"/>
      <c r="DQ242" s="37"/>
      <c r="DR242" s="37"/>
      <c r="DS242" s="37"/>
      <c r="DT242" s="37"/>
      <c r="DU242" s="37"/>
      <c r="DV242" s="37"/>
      <c r="DW242" s="37"/>
      <c r="DX242" s="37"/>
      <c r="DY242" s="37"/>
      <c r="DZ242" s="37"/>
      <c r="EA242" s="37"/>
      <c r="EB242" s="37"/>
      <c r="EC242" s="37"/>
      <c r="ED242" s="37"/>
      <c r="EE242" s="37"/>
      <c r="EF242" s="37"/>
      <c r="EG242" s="37"/>
      <c r="EH242" s="37"/>
      <c r="EI242" s="37"/>
      <c r="EJ242" s="37"/>
      <c r="EK242" s="37"/>
      <c r="EL242" s="37"/>
      <c r="EM242" s="37"/>
      <c r="EN242" s="37"/>
      <c r="EO242" s="37"/>
      <c r="EP242" s="37"/>
      <c r="EQ242" s="37"/>
      <c r="ER242" s="37"/>
      <c r="ES242" s="37"/>
      <c r="ET242" s="37"/>
      <c r="EU242" s="37"/>
      <c r="EV242" s="37"/>
      <c r="EW242" s="37"/>
      <c r="EX242" s="37"/>
      <c r="EY242" s="37"/>
      <c r="EZ242" s="37"/>
      <c r="FA242" s="37"/>
      <c r="FB242" s="37"/>
      <c r="FC242" s="37"/>
      <c r="FD242" s="37"/>
      <c r="FE242" s="37"/>
      <c r="FF242" s="37"/>
      <c r="FG242" s="37"/>
      <c r="FH242" s="37"/>
      <c r="FI242" s="37"/>
      <c r="FJ242" s="37"/>
      <c r="FK242" s="37"/>
      <c r="FL242" s="37"/>
      <c r="FM242" s="37"/>
      <c r="FN242" s="37"/>
      <c r="FO242" s="37"/>
      <c r="FP242" s="37"/>
      <c r="FQ242" s="37"/>
      <c r="FR242" s="37"/>
      <c r="FS242" s="37"/>
      <c r="FT242" s="37"/>
      <c r="FU242" s="37"/>
      <c r="FV242" s="37"/>
      <c r="FW242" s="37"/>
      <c r="FX242" s="37"/>
      <c r="FY242" s="37"/>
      <c r="FZ242" s="37"/>
      <c r="GA242" s="37"/>
      <c r="GB242" s="37"/>
      <c r="GC242" s="37"/>
      <c r="GD242" s="37"/>
      <c r="GE242" s="37"/>
      <c r="GF242" s="37"/>
      <c r="GG242" s="37"/>
      <c r="GH242" s="37"/>
      <c r="GI242" s="37"/>
      <c r="GJ242" s="37"/>
      <c r="GK242" s="37"/>
      <c r="GL242" s="37"/>
      <c r="GM242" s="37"/>
      <c r="GN242" s="37"/>
      <c r="GO242" s="37"/>
      <c r="GP242" s="37"/>
      <c r="GQ242" s="37"/>
      <c r="GR242" s="37"/>
      <c r="GS242" s="37"/>
      <c r="GT242" s="37"/>
      <c r="GU242" s="37"/>
      <c r="GV242" s="37"/>
      <c r="GW242" s="37"/>
      <c r="GX242" s="37"/>
      <c r="GY242" s="37"/>
      <c r="GZ242" s="37"/>
      <c r="HA242" s="37"/>
      <c r="HB242" s="37"/>
      <c r="HC242" s="37"/>
      <c r="HD242" s="37"/>
      <c r="HE242" s="37"/>
      <c r="HF242" s="37"/>
      <c r="HG242" s="37"/>
      <c r="HH242" s="37"/>
      <c r="HI242" s="37"/>
      <c r="HJ242" s="37"/>
      <c r="HK242" s="37"/>
      <c r="HL242" s="37"/>
      <c r="HM242" s="37"/>
      <c r="HN242" s="37"/>
      <c r="HO242" s="37"/>
      <c r="HP242" s="37"/>
      <c r="HQ242" s="37"/>
      <c r="HR242" s="37"/>
      <c r="HS242" s="37"/>
      <c r="HT242" s="37"/>
      <c r="HU242" s="37"/>
      <c r="HV242" s="37"/>
      <c r="HW242" s="37"/>
      <c r="HX242" s="37"/>
      <c r="HY242" s="37"/>
      <c r="HZ242" s="37"/>
      <c r="IA242" s="37"/>
      <c r="IB242" s="37"/>
      <c r="IC242" s="37"/>
    </row>
    <row r="243" spans="1:237">
      <c r="A243" s="312"/>
      <c r="B243" s="312"/>
      <c r="C243" s="312"/>
      <c r="D243" s="312"/>
      <c r="E243" s="312"/>
      <c r="BV243" s="37"/>
      <c r="BW243" s="37"/>
      <c r="BX243" s="37"/>
      <c r="BY243" s="37"/>
      <c r="BZ243" s="37"/>
      <c r="CA243" s="37"/>
      <c r="CB243" s="37"/>
      <c r="CC243" s="37"/>
      <c r="CD243" s="37"/>
      <c r="CE243" s="37"/>
      <c r="CF243" s="37"/>
      <c r="CG243" s="37"/>
      <c r="CH243" s="37"/>
      <c r="CI243" s="37"/>
      <c r="CJ243" s="37"/>
      <c r="CK243" s="37"/>
      <c r="CL243" s="37"/>
      <c r="CM243" s="37"/>
      <c r="CN243" s="37"/>
      <c r="CO243" s="37"/>
      <c r="CP243" s="37"/>
      <c r="CQ243" s="37"/>
      <c r="CR243" s="37"/>
      <c r="CS243" s="37"/>
      <c r="CT243" s="37"/>
      <c r="CU243" s="37"/>
      <c r="CV243" s="37"/>
      <c r="CW243" s="37"/>
      <c r="CX243" s="37"/>
      <c r="CY243" s="37"/>
      <c r="CZ243" s="37"/>
      <c r="DA243" s="37"/>
      <c r="DB243" s="37"/>
      <c r="DC243" s="37"/>
      <c r="DD243" s="37"/>
      <c r="DE243" s="37"/>
      <c r="DF243" s="37"/>
      <c r="DG243" s="37"/>
      <c r="DH243" s="37"/>
      <c r="DI243" s="37"/>
      <c r="DJ243" s="37"/>
      <c r="DK243" s="37"/>
      <c r="DL243" s="37"/>
      <c r="DM243" s="37"/>
      <c r="DN243" s="37"/>
      <c r="DO243" s="37"/>
      <c r="DP243" s="37"/>
      <c r="DQ243" s="37"/>
      <c r="DR243" s="37"/>
      <c r="DS243" s="37"/>
      <c r="DT243" s="37"/>
      <c r="DU243" s="37"/>
      <c r="DV243" s="37"/>
      <c r="DW243" s="37"/>
      <c r="DX243" s="37"/>
      <c r="DY243" s="37"/>
      <c r="DZ243" s="37"/>
      <c r="EA243" s="37"/>
      <c r="EB243" s="37"/>
      <c r="EC243" s="37"/>
      <c r="ED243" s="37"/>
      <c r="EE243" s="37"/>
      <c r="EF243" s="37"/>
      <c r="EG243" s="37"/>
      <c r="EH243" s="37"/>
      <c r="EI243" s="37"/>
      <c r="EJ243" s="37"/>
      <c r="EK243" s="37"/>
      <c r="EL243" s="37"/>
      <c r="EM243" s="37"/>
      <c r="EN243" s="37"/>
      <c r="EO243" s="37"/>
      <c r="EP243" s="37"/>
      <c r="EQ243" s="37"/>
      <c r="ER243" s="37"/>
      <c r="ES243" s="37"/>
      <c r="ET243" s="37"/>
      <c r="EU243" s="37"/>
      <c r="EV243" s="37"/>
      <c r="EW243" s="37"/>
      <c r="EX243" s="37"/>
      <c r="EY243" s="37"/>
      <c r="EZ243" s="37"/>
      <c r="FA243" s="37"/>
      <c r="FB243" s="37"/>
      <c r="FC243" s="37"/>
      <c r="FD243" s="37"/>
      <c r="FE243" s="37"/>
      <c r="FF243" s="37"/>
      <c r="FG243" s="37"/>
      <c r="FH243" s="37"/>
      <c r="FI243" s="37"/>
      <c r="FJ243" s="37"/>
      <c r="FK243" s="37"/>
      <c r="FL243" s="37"/>
      <c r="FM243" s="37"/>
      <c r="FN243" s="37"/>
      <c r="FO243" s="37"/>
      <c r="FP243" s="37"/>
      <c r="FQ243" s="37"/>
      <c r="FR243" s="37"/>
      <c r="FS243" s="37"/>
      <c r="FT243" s="37"/>
      <c r="FU243" s="37"/>
      <c r="FV243" s="37"/>
      <c r="FW243" s="37"/>
      <c r="FX243" s="37"/>
      <c r="FY243" s="37"/>
      <c r="FZ243" s="37"/>
      <c r="GA243" s="37"/>
      <c r="GB243" s="37"/>
      <c r="GC243" s="37"/>
      <c r="GD243" s="37"/>
      <c r="GE243" s="37"/>
      <c r="GF243" s="37"/>
      <c r="GG243" s="37"/>
      <c r="GH243" s="37"/>
      <c r="GI243" s="37"/>
      <c r="GJ243" s="37"/>
      <c r="GK243" s="37"/>
      <c r="GL243" s="37"/>
      <c r="GM243" s="37"/>
      <c r="GN243" s="37"/>
      <c r="GO243" s="37"/>
      <c r="GP243" s="37"/>
      <c r="GQ243" s="37"/>
      <c r="GR243" s="37"/>
      <c r="GS243" s="37"/>
      <c r="GT243" s="37"/>
      <c r="GU243" s="37"/>
      <c r="GV243" s="37"/>
      <c r="GW243" s="37"/>
      <c r="GX243" s="37"/>
      <c r="GY243" s="37"/>
      <c r="GZ243" s="37"/>
      <c r="HA243" s="37"/>
      <c r="HB243" s="37"/>
      <c r="HC243" s="37"/>
      <c r="HD243" s="37"/>
      <c r="HE243" s="37"/>
      <c r="HF243" s="37"/>
      <c r="HG243" s="37"/>
      <c r="HH243" s="37"/>
      <c r="HI243" s="37"/>
      <c r="HJ243" s="37"/>
      <c r="HK243" s="37"/>
      <c r="HL243" s="37"/>
      <c r="HM243" s="37"/>
      <c r="HN243" s="37"/>
      <c r="HO243" s="37"/>
      <c r="HP243" s="37"/>
      <c r="HQ243" s="37"/>
      <c r="HR243" s="37"/>
      <c r="HS243" s="37"/>
      <c r="HT243" s="37"/>
      <c r="HU243" s="37"/>
      <c r="HV243" s="37"/>
      <c r="HW243" s="37"/>
      <c r="HX243" s="37"/>
      <c r="HY243" s="37"/>
      <c r="HZ243" s="37"/>
      <c r="IA243" s="37"/>
      <c r="IB243" s="37"/>
      <c r="IC243" s="37"/>
    </row>
    <row r="244" spans="1:237">
      <c r="A244" s="312"/>
      <c r="B244" s="36"/>
      <c r="C244" s="36"/>
      <c r="D244" s="36"/>
      <c r="E244" s="36"/>
      <c r="F244" s="36"/>
      <c r="G244" s="36"/>
      <c r="BV244" s="37"/>
      <c r="BW244" s="37"/>
      <c r="BX244" s="37"/>
      <c r="BY244" s="37"/>
      <c r="BZ244" s="37"/>
      <c r="CA244" s="37"/>
      <c r="CB244" s="37"/>
      <c r="CC244" s="37"/>
      <c r="CD244" s="37"/>
      <c r="CE244" s="37"/>
      <c r="CF244" s="37"/>
      <c r="CG244" s="37"/>
      <c r="CH244" s="37"/>
      <c r="CI244" s="37"/>
      <c r="CJ244" s="37"/>
      <c r="CK244" s="37"/>
      <c r="CL244" s="37"/>
      <c r="CM244" s="37"/>
      <c r="CN244" s="37"/>
      <c r="CO244" s="37"/>
      <c r="CP244" s="37"/>
      <c r="CQ244" s="37"/>
      <c r="CR244" s="37"/>
      <c r="CS244" s="37"/>
      <c r="CT244" s="37"/>
      <c r="CU244" s="37"/>
      <c r="CV244" s="37"/>
      <c r="CW244" s="37"/>
      <c r="CX244" s="37"/>
      <c r="CY244" s="37"/>
      <c r="CZ244" s="37"/>
      <c r="DA244" s="37"/>
      <c r="DB244" s="37"/>
      <c r="DC244" s="37"/>
      <c r="DD244" s="37"/>
      <c r="DE244" s="37"/>
      <c r="DF244" s="37"/>
      <c r="DG244" s="37"/>
      <c r="DH244" s="37"/>
      <c r="DI244" s="37"/>
      <c r="DJ244" s="37"/>
      <c r="DK244" s="37"/>
      <c r="DL244" s="37"/>
      <c r="DM244" s="37"/>
      <c r="DN244" s="37"/>
      <c r="DO244" s="37"/>
      <c r="DP244" s="37"/>
      <c r="DQ244" s="37"/>
      <c r="DR244" s="37"/>
      <c r="DS244" s="37"/>
      <c r="DT244" s="37"/>
      <c r="DU244" s="37"/>
      <c r="DV244" s="37"/>
      <c r="DW244" s="37"/>
      <c r="DX244" s="37"/>
      <c r="DY244" s="37"/>
      <c r="DZ244" s="37"/>
      <c r="EA244" s="37"/>
      <c r="EB244" s="37"/>
      <c r="EC244" s="37"/>
      <c r="ED244" s="37"/>
      <c r="EE244" s="37"/>
      <c r="EF244" s="37"/>
      <c r="EG244" s="37"/>
      <c r="EH244" s="37"/>
      <c r="EI244" s="37"/>
      <c r="EJ244" s="37"/>
      <c r="EK244" s="37"/>
      <c r="EL244" s="37"/>
      <c r="EM244" s="37"/>
      <c r="EN244" s="37"/>
      <c r="EO244" s="37"/>
      <c r="EP244" s="37"/>
      <c r="EQ244" s="37"/>
      <c r="ER244" s="37"/>
      <c r="ES244" s="37"/>
      <c r="ET244" s="37"/>
      <c r="EU244" s="37"/>
      <c r="EV244" s="37"/>
      <c r="EW244" s="37"/>
      <c r="EX244" s="37"/>
      <c r="EY244" s="37"/>
      <c r="EZ244" s="37"/>
      <c r="FA244" s="37"/>
      <c r="FB244" s="37"/>
      <c r="FC244" s="37"/>
      <c r="FD244" s="37"/>
      <c r="FE244" s="37"/>
      <c r="FF244" s="37"/>
      <c r="FG244" s="37"/>
      <c r="FH244" s="37"/>
      <c r="FI244" s="37"/>
      <c r="FJ244" s="37"/>
      <c r="FK244" s="37"/>
      <c r="FL244" s="37"/>
      <c r="FM244" s="37"/>
      <c r="FN244" s="37"/>
      <c r="FO244" s="37"/>
      <c r="FP244" s="37"/>
      <c r="FQ244" s="37"/>
      <c r="FR244" s="37"/>
      <c r="FS244" s="37"/>
      <c r="FT244" s="37"/>
      <c r="FU244" s="37"/>
      <c r="FV244" s="37"/>
      <c r="FW244" s="37"/>
      <c r="FX244" s="37"/>
      <c r="FY244" s="37"/>
      <c r="FZ244" s="37"/>
      <c r="GA244" s="37"/>
      <c r="GB244" s="37"/>
      <c r="GC244" s="37"/>
      <c r="GD244" s="37"/>
      <c r="GE244" s="37"/>
      <c r="GF244" s="37"/>
      <c r="GG244" s="37"/>
      <c r="GH244" s="37"/>
      <c r="GI244" s="37"/>
      <c r="GJ244" s="37"/>
      <c r="GK244" s="37"/>
      <c r="GL244" s="37"/>
      <c r="GM244" s="37"/>
      <c r="GN244" s="37"/>
      <c r="GO244" s="37"/>
      <c r="GP244" s="37"/>
      <c r="GQ244" s="37"/>
      <c r="GR244" s="37"/>
      <c r="GS244" s="37"/>
      <c r="GT244" s="37"/>
      <c r="GU244" s="37"/>
      <c r="GV244" s="37"/>
      <c r="GW244" s="37"/>
      <c r="GX244" s="37"/>
      <c r="GY244" s="37"/>
      <c r="GZ244" s="37"/>
      <c r="HA244" s="37"/>
      <c r="HB244" s="37"/>
      <c r="HC244" s="37"/>
      <c r="HD244" s="37"/>
      <c r="HE244" s="37"/>
      <c r="HF244" s="37"/>
      <c r="HG244" s="37"/>
      <c r="HH244" s="37"/>
      <c r="HI244" s="37"/>
      <c r="HJ244" s="37"/>
      <c r="HK244" s="37"/>
      <c r="HL244" s="37"/>
      <c r="HM244" s="37"/>
      <c r="HN244" s="37"/>
      <c r="HO244" s="37"/>
      <c r="HP244" s="37"/>
      <c r="HQ244" s="37"/>
      <c r="HR244" s="37"/>
      <c r="HS244" s="37"/>
      <c r="HT244" s="37"/>
      <c r="HU244" s="37"/>
      <c r="HV244" s="37"/>
      <c r="HW244" s="37"/>
      <c r="HX244" s="37"/>
      <c r="HY244" s="37"/>
      <c r="HZ244" s="37"/>
      <c r="IA244" s="37"/>
      <c r="IB244" s="37"/>
      <c r="IC244" s="37"/>
    </row>
    <row r="245" spans="1:237" s="312" customFormat="1">
      <c r="B245" s="36"/>
      <c r="C245" s="36"/>
      <c r="D245" s="36"/>
      <c r="E245" s="36"/>
      <c r="F245" s="36"/>
      <c r="G245" s="36"/>
      <c r="H245" s="36"/>
      <c r="I245" s="36"/>
      <c r="J245" s="36"/>
      <c r="K245" s="36"/>
      <c r="L245" s="36"/>
      <c r="M245" s="36"/>
      <c r="N245" s="36"/>
      <c r="O245" s="36"/>
      <c r="P245" s="36"/>
    </row>
    <row r="246" spans="1:237" s="312" customFormat="1">
      <c r="B246" s="36"/>
      <c r="C246" s="36"/>
      <c r="D246" s="36"/>
      <c r="E246" s="36"/>
      <c r="F246" s="36"/>
      <c r="G246" s="36"/>
      <c r="H246" s="36"/>
      <c r="I246" s="36"/>
      <c r="J246" s="36"/>
      <c r="K246" s="36"/>
      <c r="L246" s="36"/>
      <c r="M246" s="36"/>
      <c r="N246" s="36"/>
      <c r="O246" s="36"/>
      <c r="P246" s="36"/>
    </row>
    <row r="247" spans="1:237" s="312" customFormat="1">
      <c r="B247" s="36"/>
      <c r="C247" s="36"/>
      <c r="D247" s="36"/>
      <c r="E247" s="36"/>
      <c r="F247" s="36"/>
      <c r="G247" s="36"/>
      <c r="H247" s="36"/>
      <c r="I247" s="36"/>
      <c r="J247" s="36"/>
      <c r="K247" s="36"/>
      <c r="L247" s="36"/>
      <c r="M247" s="36"/>
      <c r="N247" s="36"/>
      <c r="O247" s="36"/>
      <c r="P247" s="36"/>
    </row>
    <row r="248" spans="1:237" s="312" customFormat="1">
      <c r="B248" s="36"/>
      <c r="C248" s="36"/>
      <c r="D248" s="36"/>
      <c r="E248" s="36"/>
      <c r="F248" s="36"/>
      <c r="G248" s="36"/>
      <c r="H248" s="36"/>
      <c r="I248" s="36"/>
      <c r="J248" s="36"/>
      <c r="K248" s="36"/>
      <c r="L248" s="36"/>
      <c r="M248" s="36"/>
      <c r="N248" s="36"/>
      <c r="O248" s="36"/>
      <c r="P248" s="36"/>
    </row>
    <row r="249" spans="1:237" s="312" customFormat="1">
      <c r="B249" s="36"/>
      <c r="C249" s="36"/>
      <c r="D249" s="36"/>
      <c r="E249" s="36"/>
      <c r="F249" s="36"/>
      <c r="G249" s="36"/>
      <c r="H249" s="36"/>
      <c r="I249" s="36"/>
      <c r="J249" s="36"/>
      <c r="K249" s="36"/>
      <c r="L249" s="36"/>
      <c r="M249" s="36"/>
      <c r="N249" s="36"/>
      <c r="O249" s="36"/>
      <c r="P249" s="36"/>
    </row>
    <row r="250" spans="1:237" s="312" customFormat="1">
      <c r="B250" s="36"/>
      <c r="C250" s="36"/>
      <c r="D250" s="36"/>
      <c r="E250" s="36"/>
      <c r="F250" s="36"/>
      <c r="G250" s="36"/>
      <c r="H250" s="36"/>
      <c r="I250" s="36"/>
      <c r="J250" s="36"/>
      <c r="K250" s="36"/>
      <c r="L250" s="36"/>
      <c r="M250" s="36"/>
      <c r="N250" s="36"/>
      <c r="O250" s="36"/>
      <c r="P250" s="36"/>
    </row>
    <row r="251" spans="1:237" s="312" customFormat="1">
      <c r="B251" s="36"/>
      <c r="C251" s="36"/>
      <c r="D251" s="36"/>
      <c r="E251" s="36"/>
      <c r="F251" s="36"/>
      <c r="G251" s="36"/>
      <c r="H251" s="36"/>
      <c r="I251" s="36"/>
      <c r="J251" s="36"/>
      <c r="K251" s="36"/>
      <c r="L251" s="36"/>
      <c r="M251" s="36"/>
      <c r="N251" s="36"/>
      <c r="O251" s="36"/>
      <c r="P251" s="36"/>
    </row>
    <row r="252" spans="1:237" s="312" customFormat="1">
      <c r="B252" s="36"/>
      <c r="C252" s="36"/>
      <c r="D252" s="36"/>
      <c r="E252" s="36"/>
      <c r="F252" s="36"/>
      <c r="G252" s="36"/>
      <c r="H252" s="36"/>
      <c r="I252" s="36"/>
      <c r="J252" s="36"/>
      <c r="K252" s="36"/>
      <c r="L252" s="36"/>
      <c r="M252" s="36"/>
      <c r="N252" s="36"/>
      <c r="O252" s="36"/>
      <c r="P252" s="36"/>
    </row>
    <row r="253" spans="1:237" s="312" customFormat="1">
      <c r="H253" s="36"/>
      <c r="I253" s="36"/>
      <c r="J253" s="36"/>
      <c r="K253" s="36"/>
      <c r="L253" s="36"/>
      <c r="M253" s="36"/>
      <c r="N253" s="36"/>
      <c r="O253" s="36"/>
      <c r="P253" s="36"/>
    </row>
    <row r="254" spans="1:237" s="312" customFormat="1">
      <c r="H254" s="36"/>
      <c r="I254" s="36"/>
      <c r="J254" s="36"/>
      <c r="K254" s="36"/>
      <c r="L254" s="36"/>
      <c r="M254" s="36"/>
      <c r="N254" s="36"/>
      <c r="O254" s="36"/>
      <c r="P254" s="36"/>
    </row>
    <row r="255" spans="1:237" s="312" customFormat="1">
      <c r="H255" s="36"/>
      <c r="I255" s="36"/>
      <c r="J255" s="36"/>
      <c r="K255" s="36"/>
      <c r="L255" s="36"/>
      <c r="M255" s="36"/>
      <c r="N255" s="36"/>
      <c r="O255" s="36"/>
      <c r="P255" s="36"/>
    </row>
    <row r="256" spans="1:237" s="312" customFormat="1">
      <c r="H256" s="36"/>
      <c r="I256" s="36"/>
      <c r="J256" s="36"/>
      <c r="K256" s="36"/>
      <c r="L256" s="36"/>
      <c r="M256" s="36"/>
      <c r="N256" s="36"/>
      <c r="O256" s="36"/>
      <c r="P256" s="36"/>
    </row>
    <row r="257" spans="8:16" s="312" customFormat="1">
      <c r="H257" s="36"/>
      <c r="I257" s="36"/>
      <c r="J257" s="36"/>
      <c r="K257" s="36"/>
      <c r="L257" s="36"/>
      <c r="M257" s="36"/>
      <c r="N257" s="36"/>
      <c r="O257" s="36"/>
      <c r="P257" s="36"/>
    </row>
    <row r="258" spans="8:16" s="312" customFormat="1">
      <c r="H258" s="36"/>
      <c r="I258" s="36"/>
      <c r="J258" s="36"/>
      <c r="K258" s="36"/>
      <c r="L258" s="36"/>
      <c r="M258" s="36"/>
      <c r="N258" s="36"/>
      <c r="O258" s="36"/>
      <c r="P258" s="36"/>
    </row>
    <row r="259" spans="8:16" s="312" customFormat="1">
      <c r="H259" s="36"/>
      <c r="I259" s="36"/>
      <c r="J259" s="36"/>
      <c r="K259" s="36"/>
      <c r="L259" s="36"/>
      <c r="M259" s="36"/>
      <c r="N259" s="36"/>
      <c r="O259" s="36"/>
      <c r="P259" s="36"/>
    </row>
    <row r="260" spans="8:16" s="312" customFormat="1">
      <c r="H260" s="36"/>
      <c r="I260" s="36"/>
      <c r="J260" s="36"/>
      <c r="K260" s="36"/>
      <c r="L260" s="36"/>
      <c r="M260" s="36"/>
      <c r="N260" s="36"/>
      <c r="O260" s="36"/>
      <c r="P260" s="36"/>
    </row>
    <row r="261" spans="8:16" s="312" customFormat="1">
      <c r="H261" s="36"/>
      <c r="I261" s="36"/>
      <c r="J261" s="36"/>
      <c r="K261" s="36"/>
      <c r="L261" s="36"/>
      <c r="M261" s="36"/>
      <c r="N261" s="36"/>
      <c r="O261" s="36"/>
      <c r="P261" s="36"/>
    </row>
    <row r="262" spans="8:16" s="312" customFormat="1">
      <c r="H262" s="36"/>
      <c r="I262" s="36"/>
      <c r="J262" s="36"/>
      <c r="K262" s="36"/>
      <c r="L262" s="36"/>
      <c r="M262" s="36"/>
      <c r="N262" s="36"/>
      <c r="O262" s="36"/>
      <c r="P262" s="36"/>
    </row>
    <row r="263" spans="8:16" s="312" customFormat="1">
      <c r="H263" s="36"/>
      <c r="I263" s="36"/>
      <c r="J263" s="36"/>
      <c r="K263" s="36"/>
      <c r="L263" s="36"/>
      <c r="M263" s="36"/>
      <c r="N263" s="36"/>
      <c r="O263" s="36"/>
      <c r="P263" s="36"/>
    </row>
    <row r="264" spans="8:16" s="312" customFormat="1">
      <c r="H264" s="36"/>
      <c r="I264" s="36"/>
      <c r="J264" s="36"/>
      <c r="K264" s="36"/>
      <c r="L264" s="36"/>
      <c r="M264" s="36"/>
      <c r="N264" s="36"/>
      <c r="O264" s="36"/>
      <c r="P264" s="36"/>
    </row>
    <row r="265" spans="8:16" s="312" customFormat="1">
      <c r="H265" s="36"/>
      <c r="I265" s="36"/>
      <c r="J265" s="36"/>
      <c r="K265" s="36"/>
      <c r="L265" s="36"/>
      <c r="M265" s="36"/>
      <c r="N265" s="36"/>
      <c r="O265" s="36"/>
      <c r="P265" s="36"/>
    </row>
    <row r="266" spans="8:16" s="312" customFormat="1">
      <c r="H266" s="36"/>
      <c r="I266" s="36"/>
      <c r="J266" s="36"/>
      <c r="K266" s="36"/>
      <c r="L266" s="36"/>
      <c r="M266" s="36"/>
      <c r="N266" s="36"/>
      <c r="O266" s="36"/>
      <c r="P266" s="36"/>
    </row>
    <row r="267" spans="8:16" s="312" customFormat="1">
      <c r="H267" s="36"/>
      <c r="I267" s="36"/>
      <c r="J267" s="36"/>
      <c r="K267" s="36"/>
      <c r="L267" s="36"/>
      <c r="M267" s="36"/>
      <c r="N267" s="36"/>
      <c r="O267" s="36"/>
      <c r="P267" s="36"/>
    </row>
    <row r="268" spans="8:16" s="312" customFormat="1">
      <c r="H268" s="36"/>
      <c r="I268" s="36"/>
      <c r="J268" s="36"/>
      <c r="K268" s="36"/>
      <c r="L268" s="36"/>
      <c r="M268" s="36"/>
      <c r="N268" s="36"/>
      <c r="O268" s="36"/>
      <c r="P268" s="36"/>
    </row>
    <row r="269" spans="8:16" s="312" customFormat="1">
      <c r="H269" s="36"/>
      <c r="I269" s="36"/>
      <c r="J269" s="36"/>
      <c r="K269" s="36"/>
      <c r="L269" s="36"/>
      <c r="M269" s="36"/>
      <c r="N269" s="36"/>
      <c r="O269" s="36"/>
      <c r="P269" s="36"/>
    </row>
    <row r="270" spans="8:16" s="312" customFormat="1">
      <c r="H270" s="36"/>
      <c r="I270" s="36"/>
      <c r="J270" s="36"/>
      <c r="K270" s="36"/>
      <c r="L270" s="36"/>
      <c r="M270" s="36"/>
      <c r="N270" s="36"/>
      <c r="O270" s="36"/>
      <c r="P270" s="36"/>
    </row>
    <row r="271" spans="8:16" s="312" customFormat="1">
      <c r="H271" s="36"/>
      <c r="I271" s="36"/>
      <c r="J271" s="36"/>
      <c r="K271" s="36"/>
      <c r="L271" s="36"/>
      <c r="M271" s="36"/>
      <c r="N271" s="36"/>
      <c r="O271" s="36"/>
      <c r="P271" s="36"/>
    </row>
    <row r="272" spans="8:16" s="312" customFormat="1">
      <c r="H272" s="36"/>
      <c r="I272" s="36"/>
      <c r="J272" s="36"/>
      <c r="K272" s="36"/>
      <c r="L272" s="36"/>
      <c r="M272" s="36"/>
      <c r="N272" s="36"/>
      <c r="O272" s="36"/>
      <c r="P272" s="36"/>
    </row>
    <row r="273" spans="8:16" s="312" customFormat="1">
      <c r="H273" s="36"/>
      <c r="I273" s="36"/>
      <c r="J273" s="36"/>
      <c r="K273" s="36"/>
      <c r="L273" s="36"/>
      <c r="M273" s="36"/>
      <c r="N273" s="36"/>
      <c r="O273" s="36"/>
      <c r="P273" s="36"/>
    </row>
    <row r="274" spans="8:16" s="312" customFormat="1">
      <c r="H274" s="36"/>
      <c r="I274" s="36"/>
      <c r="J274" s="36"/>
      <c r="K274" s="36"/>
      <c r="L274" s="36"/>
      <c r="M274" s="36"/>
      <c r="N274" s="36"/>
      <c r="O274" s="36"/>
      <c r="P274" s="36"/>
    </row>
    <row r="275" spans="8:16" s="312" customFormat="1">
      <c r="H275" s="36"/>
      <c r="I275" s="36"/>
      <c r="J275" s="36"/>
      <c r="K275" s="36"/>
      <c r="L275" s="36"/>
      <c r="M275" s="36"/>
      <c r="N275" s="36"/>
      <c r="O275" s="36"/>
      <c r="P275" s="36"/>
    </row>
    <row r="276" spans="8:16" s="312" customFormat="1">
      <c r="H276" s="36"/>
      <c r="I276" s="36"/>
      <c r="J276" s="36"/>
      <c r="K276" s="36"/>
      <c r="L276" s="36"/>
      <c r="M276" s="36"/>
      <c r="N276" s="36"/>
      <c r="O276" s="36"/>
      <c r="P276" s="36"/>
    </row>
    <row r="277" spans="8:16" s="312" customFormat="1">
      <c r="H277" s="36"/>
      <c r="I277" s="36"/>
      <c r="J277" s="36"/>
      <c r="K277" s="36"/>
      <c r="L277" s="36"/>
      <c r="M277" s="36"/>
      <c r="N277" s="36"/>
      <c r="O277" s="36"/>
      <c r="P277" s="36"/>
    </row>
    <row r="278" spans="8:16" s="312" customFormat="1">
      <c r="H278" s="36"/>
      <c r="I278" s="36"/>
      <c r="J278" s="36"/>
      <c r="K278" s="36"/>
      <c r="L278" s="36"/>
      <c r="M278" s="36"/>
      <c r="N278" s="36"/>
      <c r="O278" s="36"/>
      <c r="P278" s="36"/>
    </row>
    <row r="279" spans="8:16" s="312" customFormat="1">
      <c r="H279" s="36"/>
      <c r="I279" s="36"/>
      <c r="J279" s="36"/>
      <c r="K279" s="36"/>
      <c r="L279" s="36"/>
      <c r="M279" s="36"/>
      <c r="N279" s="36"/>
      <c r="O279" s="36"/>
      <c r="P279" s="36"/>
    </row>
    <row r="280" spans="8:16" s="312" customFormat="1">
      <c r="H280" s="36"/>
      <c r="I280" s="36"/>
      <c r="J280" s="36"/>
      <c r="K280" s="36"/>
      <c r="L280" s="36"/>
      <c r="M280" s="36"/>
      <c r="N280" s="36"/>
      <c r="O280" s="36"/>
      <c r="P280" s="36"/>
    </row>
    <row r="281" spans="8:16" s="312" customFormat="1">
      <c r="H281" s="36"/>
      <c r="I281" s="36"/>
      <c r="J281" s="36"/>
      <c r="K281" s="36"/>
      <c r="L281" s="36"/>
      <c r="M281" s="36"/>
      <c r="N281" s="36"/>
      <c r="O281" s="36"/>
      <c r="P281" s="36"/>
    </row>
    <row r="282" spans="8:16" s="312" customFormat="1">
      <c r="H282" s="36"/>
      <c r="I282" s="36"/>
      <c r="J282" s="36"/>
      <c r="K282" s="36"/>
      <c r="L282" s="36"/>
      <c r="M282" s="36"/>
      <c r="N282" s="36"/>
      <c r="O282" s="36"/>
      <c r="P282" s="36"/>
    </row>
    <row r="283" spans="8:16" s="312" customFormat="1">
      <c r="H283" s="36"/>
      <c r="I283" s="36"/>
      <c r="J283" s="36"/>
      <c r="K283" s="36"/>
      <c r="L283" s="36"/>
      <c r="M283" s="36"/>
      <c r="N283" s="36"/>
      <c r="O283" s="36"/>
      <c r="P283" s="36"/>
    </row>
    <row r="284" spans="8:16" s="312" customFormat="1">
      <c r="H284" s="36"/>
      <c r="I284" s="36"/>
      <c r="J284" s="36"/>
      <c r="K284" s="36"/>
      <c r="L284" s="36"/>
      <c r="M284" s="36"/>
      <c r="N284" s="36"/>
      <c r="O284" s="36"/>
      <c r="P284" s="36"/>
    </row>
    <row r="285" spans="8:16" s="312" customFormat="1">
      <c r="H285" s="36"/>
      <c r="I285" s="36"/>
      <c r="J285" s="36"/>
      <c r="K285" s="36"/>
      <c r="L285" s="36"/>
      <c r="M285" s="36"/>
      <c r="N285" s="36"/>
      <c r="O285" s="36"/>
      <c r="P285" s="36"/>
    </row>
    <row r="286" spans="8:16" s="312" customFormat="1">
      <c r="H286" s="36"/>
      <c r="I286" s="36"/>
      <c r="J286" s="36"/>
      <c r="K286" s="36"/>
      <c r="L286" s="36"/>
      <c r="M286" s="36"/>
      <c r="N286" s="36"/>
      <c r="O286" s="36"/>
      <c r="P286" s="36"/>
    </row>
    <row r="287" spans="8:16" s="312" customFormat="1">
      <c r="H287" s="36"/>
      <c r="I287" s="36"/>
      <c r="J287" s="36"/>
      <c r="K287" s="36"/>
      <c r="L287" s="36"/>
      <c r="M287" s="36"/>
      <c r="N287" s="36"/>
      <c r="O287" s="36"/>
      <c r="P287" s="36"/>
    </row>
    <row r="288" spans="8:16" s="312" customFormat="1">
      <c r="H288" s="36"/>
      <c r="I288" s="36"/>
      <c r="J288" s="36"/>
      <c r="K288" s="36"/>
      <c r="L288" s="36"/>
      <c r="M288" s="36"/>
      <c r="N288" s="36"/>
      <c r="O288" s="36"/>
      <c r="P288" s="36"/>
    </row>
    <row r="289" spans="8:16" s="312" customFormat="1">
      <c r="H289" s="36"/>
      <c r="I289" s="36"/>
      <c r="J289" s="36"/>
      <c r="K289" s="36"/>
      <c r="L289" s="36"/>
      <c r="M289" s="36"/>
      <c r="N289" s="36"/>
      <c r="O289" s="36"/>
      <c r="P289" s="36"/>
    </row>
    <row r="290" spans="8:16" s="312" customFormat="1">
      <c r="H290" s="36"/>
      <c r="I290" s="36"/>
      <c r="J290" s="36"/>
      <c r="K290" s="36"/>
      <c r="L290" s="36"/>
      <c r="M290" s="36"/>
      <c r="N290" s="36"/>
      <c r="O290" s="36"/>
      <c r="P290" s="36"/>
    </row>
    <row r="291" spans="8:16" s="312" customFormat="1">
      <c r="H291" s="36"/>
      <c r="I291" s="36"/>
      <c r="J291" s="36"/>
      <c r="K291" s="36"/>
      <c r="L291" s="36"/>
      <c r="M291" s="36"/>
      <c r="N291" s="36"/>
      <c r="O291" s="36"/>
      <c r="P291" s="36"/>
    </row>
    <row r="292" spans="8:16" s="312" customFormat="1">
      <c r="H292" s="36"/>
      <c r="I292" s="36"/>
      <c r="J292" s="36"/>
      <c r="K292" s="36"/>
      <c r="L292" s="36"/>
      <c r="M292" s="36"/>
      <c r="N292" s="36"/>
      <c r="O292" s="36"/>
      <c r="P292" s="36"/>
    </row>
    <row r="293" spans="8:16" s="312" customFormat="1">
      <c r="H293" s="36"/>
      <c r="I293" s="36"/>
      <c r="J293" s="36"/>
      <c r="K293" s="36"/>
      <c r="L293" s="36"/>
      <c r="M293" s="36"/>
      <c r="N293" s="36"/>
      <c r="O293" s="36"/>
      <c r="P293" s="36"/>
    </row>
    <row r="294" spans="8:16" s="312" customFormat="1">
      <c r="H294" s="36"/>
      <c r="I294" s="36"/>
      <c r="J294" s="36"/>
      <c r="K294" s="36"/>
      <c r="L294" s="36"/>
      <c r="M294" s="36"/>
      <c r="N294" s="36"/>
      <c r="O294" s="36"/>
      <c r="P294" s="36"/>
    </row>
    <row r="295" spans="8:16" s="312" customFormat="1">
      <c r="H295" s="36"/>
      <c r="I295" s="36"/>
      <c r="J295" s="36"/>
      <c r="K295" s="36"/>
      <c r="L295" s="36"/>
      <c r="M295" s="36"/>
      <c r="N295" s="36"/>
      <c r="O295" s="36"/>
      <c r="P295" s="36"/>
    </row>
    <row r="296" spans="8:16" s="312" customFormat="1">
      <c r="H296" s="36"/>
      <c r="I296" s="36"/>
      <c r="J296" s="36"/>
      <c r="K296" s="36"/>
      <c r="L296" s="36"/>
      <c r="M296" s="36"/>
      <c r="N296" s="36"/>
      <c r="O296" s="36"/>
      <c r="P296" s="36"/>
    </row>
    <row r="297" spans="8:16" s="312" customFormat="1">
      <c r="H297" s="36"/>
      <c r="I297" s="36"/>
      <c r="J297" s="36"/>
      <c r="K297" s="36"/>
      <c r="L297" s="36"/>
      <c r="M297" s="36"/>
      <c r="N297" s="36"/>
      <c r="O297" s="36"/>
      <c r="P297" s="36"/>
    </row>
    <row r="298" spans="8:16" s="312" customFormat="1">
      <c r="H298" s="36"/>
      <c r="I298" s="36"/>
      <c r="J298" s="36"/>
      <c r="K298" s="36"/>
      <c r="L298" s="36"/>
      <c r="M298" s="36"/>
      <c r="N298" s="36"/>
      <c r="O298" s="36"/>
      <c r="P298" s="36"/>
    </row>
    <row r="299" spans="8:16" s="312" customFormat="1">
      <c r="H299" s="36"/>
      <c r="I299" s="36"/>
      <c r="J299" s="36"/>
      <c r="K299" s="36"/>
      <c r="L299" s="36"/>
      <c r="M299" s="36"/>
      <c r="N299" s="36"/>
      <c r="O299" s="36"/>
      <c r="P299" s="36"/>
    </row>
    <row r="300" spans="8:16" s="312" customFormat="1">
      <c r="H300" s="36"/>
      <c r="I300" s="36"/>
      <c r="J300" s="36"/>
      <c r="K300" s="36"/>
      <c r="L300" s="36"/>
      <c r="M300" s="36"/>
      <c r="N300" s="36"/>
      <c r="O300" s="36"/>
      <c r="P300" s="36"/>
    </row>
    <row r="301" spans="8:16" s="312" customFormat="1">
      <c r="H301" s="36"/>
      <c r="I301" s="36"/>
      <c r="J301" s="36"/>
      <c r="K301" s="36"/>
      <c r="L301" s="36"/>
      <c r="M301" s="36"/>
      <c r="N301" s="36"/>
      <c r="O301" s="36"/>
      <c r="P301" s="36"/>
    </row>
    <row r="302" spans="8:16" s="312" customFormat="1">
      <c r="H302" s="36"/>
      <c r="I302" s="36"/>
      <c r="J302" s="36"/>
      <c r="K302" s="36"/>
      <c r="L302" s="36"/>
      <c r="M302" s="36"/>
      <c r="N302" s="36"/>
      <c r="O302" s="36"/>
      <c r="P302" s="36"/>
    </row>
    <row r="303" spans="8:16" s="312" customFormat="1">
      <c r="H303" s="36"/>
      <c r="I303" s="36"/>
      <c r="J303" s="36"/>
      <c r="K303" s="36"/>
      <c r="L303" s="36"/>
      <c r="M303" s="36"/>
      <c r="N303" s="36"/>
      <c r="O303" s="36"/>
      <c r="P303" s="36"/>
    </row>
    <row r="304" spans="8:16" s="312" customFormat="1">
      <c r="H304" s="36"/>
      <c r="I304" s="36"/>
      <c r="J304" s="36"/>
      <c r="K304" s="36"/>
      <c r="L304" s="36"/>
      <c r="M304" s="36"/>
      <c r="N304" s="36"/>
      <c r="O304" s="36"/>
      <c r="P304" s="36"/>
    </row>
    <row r="305" spans="8:16" s="312" customFormat="1">
      <c r="H305" s="36"/>
      <c r="I305" s="36"/>
      <c r="J305" s="36"/>
      <c r="K305" s="36"/>
      <c r="L305" s="36"/>
      <c r="M305" s="36"/>
      <c r="N305" s="36"/>
      <c r="O305" s="36"/>
      <c r="P305" s="36"/>
    </row>
    <row r="306" spans="8:16" s="312" customFormat="1">
      <c r="H306" s="36"/>
      <c r="I306" s="36"/>
      <c r="J306" s="36"/>
      <c r="K306" s="36"/>
      <c r="L306" s="36"/>
      <c r="M306" s="36"/>
      <c r="N306" s="36"/>
      <c r="O306" s="36"/>
      <c r="P306" s="36"/>
    </row>
    <row r="307" spans="8:16" s="312" customFormat="1">
      <c r="H307" s="36"/>
      <c r="I307" s="36"/>
      <c r="J307" s="36"/>
      <c r="K307" s="36"/>
      <c r="L307" s="36"/>
      <c r="M307" s="36"/>
      <c r="N307" s="36"/>
      <c r="O307" s="36"/>
      <c r="P307" s="36"/>
    </row>
    <row r="308" spans="8:16" s="312" customFormat="1">
      <c r="H308" s="36"/>
      <c r="I308" s="36"/>
      <c r="J308" s="36"/>
      <c r="K308" s="36"/>
      <c r="L308" s="36"/>
      <c r="M308" s="36"/>
      <c r="N308" s="36"/>
      <c r="O308" s="36"/>
      <c r="P308" s="36"/>
    </row>
    <row r="309" spans="8:16" s="312" customFormat="1">
      <c r="H309" s="36"/>
      <c r="I309" s="36"/>
      <c r="J309" s="36"/>
      <c r="K309" s="36"/>
      <c r="L309" s="36"/>
      <c r="M309" s="36"/>
      <c r="N309" s="36"/>
      <c r="O309" s="36"/>
      <c r="P309" s="36"/>
    </row>
    <row r="310" spans="8:16" s="312" customFormat="1">
      <c r="H310" s="36"/>
      <c r="I310" s="36"/>
      <c r="J310" s="36"/>
      <c r="K310" s="36"/>
      <c r="L310" s="36"/>
      <c r="M310" s="36"/>
      <c r="N310" s="36"/>
      <c r="O310" s="36"/>
      <c r="P310" s="36"/>
    </row>
    <row r="311" spans="8:16" s="312" customFormat="1">
      <c r="H311" s="36"/>
      <c r="I311" s="36"/>
      <c r="J311" s="36"/>
      <c r="K311" s="36"/>
      <c r="L311" s="36"/>
      <c r="M311" s="36"/>
      <c r="N311" s="36"/>
      <c r="O311" s="36"/>
      <c r="P311" s="36"/>
    </row>
    <row r="312" spans="8:16" s="312" customFormat="1">
      <c r="H312" s="36"/>
      <c r="I312" s="36"/>
      <c r="J312" s="36"/>
      <c r="K312" s="36"/>
      <c r="L312" s="36"/>
      <c r="M312" s="36"/>
      <c r="N312" s="36"/>
      <c r="O312" s="36"/>
      <c r="P312" s="36"/>
    </row>
    <row r="313" spans="8:16" s="312" customFormat="1">
      <c r="H313" s="36"/>
      <c r="I313" s="36"/>
      <c r="J313" s="36"/>
      <c r="K313" s="36"/>
      <c r="L313" s="36"/>
      <c r="M313" s="36"/>
      <c r="N313" s="36"/>
      <c r="O313" s="36"/>
      <c r="P313" s="36"/>
    </row>
    <row r="314" spans="8:16" s="312" customFormat="1">
      <c r="H314" s="36"/>
      <c r="I314" s="36"/>
      <c r="J314" s="36"/>
      <c r="K314" s="36"/>
      <c r="L314" s="36"/>
      <c r="M314" s="36"/>
      <c r="N314" s="36"/>
      <c r="O314" s="36"/>
      <c r="P314" s="36"/>
    </row>
    <row r="315" spans="8:16" s="312" customFormat="1">
      <c r="H315" s="36"/>
      <c r="I315" s="36"/>
      <c r="J315" s="36"/>
      <c r="K315" s="36"/>
      <c r="L315" s="36"/>
      <c r="M315" s="36"/>
      <c r="N315" s="36"/>
      <c r="O315" s="36"/>
      <c r="P315" s="36"/>
    </row>
    <row r="316" spans="8:16" s="312" customFormat="1">
      <c r="H316" s="36"/>
      <c r="I316" s="36"/>
      <c r="J316" s="36"/>
      <c r="K316" s="36"/>
      <c r="L316" s="36"/>
      <c r="M316" s="36"/>
      <c r="N316" s="36"/>
      <c r="O316" s="36"/>
      <c r="P316" s="36"/>
    </row>
    <row r="317" spans="8:16" s="312" customFormat="1">
      <c r="H317" s="36"/>
      <c r="I317" s="36"/>
      <c r="J317" s="36"/>
      <c r="K317" s="36"/>
      <c r="L317" s="36"/>
      <c r="M317" s="36"/>
      <c r="N317" s="36"/>
      <c r="O317" s="36"/>
      <c r="P317" s="36"/>
    </row>
    <row r="318" spans="8:16" s="312" customFormat="1">
      <c r="H318" s="36"/>
      <c r="I318" s="36"/>
      <c r="J318" s="36"/>
      <c r="K318" s="36"/>
      <c r="L318" s="36"/>
      <c r="M318" s="36"/>
      <c r="N318" s="36"/>
      <c r="O318" s="36"/>
      <c r="P318" s="36"/>
    </row>
    <row r="319" spans="8:16" s="312" customFormat="1">
      <c r="H319" s="36"/>
      <c r="I319" s="36"/>
      <c r="J319" s="36"/>
      <c r="K319" s="36"/>
      <c r="L319" s="36"/>
      <c r="M319" s="36"/>
      <c r="N319" s="36"/>
      <c r="O319" s="36"/>
      <c r="P319" s="36"/>
    </row>
    <row r="320" spans="8:16" s="312" customFormat="1">
      <c r="H320" s="36"/>
      <c r="I320" s="36"/>
      <c r="J320" s="36"/>
      <c r="K320" s="36"/>
      <c r="L320" s="36"/>
      <c r="M320" s="36"/>
      <c r="N320" s="36"/>
      <c r="O320" s="36"/>
      <c r="P320" s="36"/>
    </row>
    <row r="321" spans="8:16" s="312" customFormat="1">
      <c r="H321" s="36"/>
      <c r="I321" s="36"/>
      <c r="J321" s="36"/>
      <c r="K321" s="36"/>
      <c r="L321" s="36"/>
      <c r="M321" s="36"/>
      <c r="N321" s="36"/>
      <c r="O321" s="36"/>
      <c r="P321" s="36"/>
    </row>
    <row r="322" spans="8:16" s="312" customFormat="1">
      <c r="H322" s="36"/>
      <c r="I322" s="36"/>
      <c r="J322" s="36"/>
      <c r="K322" s="36"/>
      <c r="L322" s="36"/>
      <c r="M322" s="36"/>
      <c r="N322" s="36"/>
      <c r="O322" s="36"/>
      <c r="P322" s="36"/>
    </row>
    <row r="323" spans="8:16" s="312" customFormat="1">
      <c r="H323" s="36"/>
      <c r="I323" s="36"/>
      <c r="J323" s="36"/>
      <c r="K323" s="36"/>
      <c r="L323" s="36"/>
      <c r="M323" s="36"/>
      <c r="N323" s="36"/>
      <c r="O323" s="36"/>
      <c r="P323" s="36"/>
    </row>
    <row r="324" spans="8:16" s="312" customFormat="1">
      <c r="H324" s="36"/>
      <c r="I324" s="36"/>
      <c r="J324" s="36"/>
      <c r="K324" s="36"/>
      <c r="L324" s="36"/>
      <c r="M324" s="36"/>
      <c r="N324" s="36"/>
      <c r="O324" s="36"/>
      <c r="P324" s="36"/>
    </row>
    <row r="325" spans="8:16" s="312" customFormat="1">
      <c r="H325" s="36"/>
      <c r="I325" s="36"/>
      <c r="J325" s="36"/>
      <c r="K325" s="36"/>
      <c r="L325" s="36"/>
      <c r="M325" s="36"/>
      <c r="N325" s="36"/>
      <c r="O325" s="36"/>
      <c r="P325" s="36"/>
    </row>
    <row r="326" spans="8:16" s="312" customFormat="1">
      <c r="H326" s="36"/>
      <c r="I326" s="36"/>
      <c r="J326" s="36"/>
      <c r="K326" s="36"/>
      <c r="L326" s="36"/>
      <c r="M326" s="36"/>
      <c r="N326" s="36"/>
      <c r="O326" s="36"/>
      <c r="P326" s="36"/>
    </row>
    <row r="327" spans="8:16" s="312" customFormat="1">
      <c r="H327" s="36"/>
      <c r="I327" s="36"/>
      <c r="J327" s="36"/>
      <c r="K327" s="36"/>
      <c r="L327" s="36"/>
      <c r="M327" s="36"/>
      <c r="N327" s="36"/>
      <c r="O327" s="36"/>
      <c r="P327" s="36"/>
    </row>
    <row r="328" spans="8:16" s="312" customFormat="1">
      <c r="H328" s="36"/>
      <c r="I328" s="36"/>
      <c r="J328" s="36"/>
      <c r="K328" s="36"/>
      <c r="L328" s="36"/>
      <c r="M328" s="36"/>
      <c r="N328" s="36"/>
      <c r="O328" s="36"/>
      <c r="P328" s="36"/>
    </row>
    <row r="329" spans="8:16" s="312" customFormat="1">
      <c r="H329" s="36"/>
      <c r="I329" s="36"/>
      <c r="J329" s="36"/>
      <c r="K329" s="36"/>
      <c r="L329" s="36"/>
      <c r="M329" s="36"/>
      <c r="N329" s="36"/>
      <c r="O329" s="36"/>
      <c r="P329" s="36"/>
    </row>
    <row r="330" spans="8:16" s="312" customFormat="1">
      <c r="H330" s="36"/>
      <c r="I330" s="36"/>
      <c r="J330" s="36"/>
      <c r="K330" s="36"/>
      <c r="L330" s="36"/>
      <c r="M330" s="36"/>
      <c r="N330" s="36"/>
      <c r="O330" s="36"/>
      <c r="P330" s="36"/>
    </row>
    <row r="331" spans="8:16" s="312" customFormat="1">
      <c r="H331" s="36"/>
      <c r="I331" s="36"/>
      <c r="J331" s="36"/>
      <c r="K331" s="36"/>
      <c r="L331" s="36"/>
      <c r="M331" s="36"/>
      <c r="N331" s="36"/>
      <c r="O331" s="36"/>
      <c r="P331" s="36"/>
    </row>
    <row r="332" spans="8:16" s="312" customFormat="1">
      <c r="H332" s="36"/>
      <c r="I332" s="36"/>
      <c r="J332" s="36"/>
      <c r="K332" s="36"/>
      <c r="L332" s="36"/>
      <c r="M332" s="36"/>
      <c r="N332" s="36"/>
      <c r="O332" s="36"/>
      <c r="P332" s="36"/>
    </row>
    <row r="333" spans="8:16" s="312" customFormat="1">
      <c r="H333" s="36"/>
      <c r="I333" s="36"/>
      <c r="J333" s="36"/>
      <c r="K333" s="36"/>
      <c r="L333" s="36"/>
      <c r="M333" s="36"/>
      <c r="N333" s="36"/>
      <c r="O333" s="36"/>
      <c r="P333" s="36"/>
    </row>
    <row r="334" spans="8:16" s="312" customFormat="1">
      <c r="H334" s="36"/>
      <c r="I334" s="36"/>
      <c r="J334" s="36"/>
      <c r="K334" s="36"/>
      <c r="L334" s="36"/>
      <c r="M334" s="36"/>
      <c r="N334" s="36"/>
      <c r="O334" s="36"/>
      <c r="P334" s="36"/>
    </row>
    <row r="335" spans="8:16" s="312" customFormat="1">
      <c r="H335" s="36"/>
      <c r="I335" s="36"/>
      <c r="J335" s="36"/>
      <c r="K335" s="36"/>
      <c r="L335" s="36"/>
      <c r="M335" s="36"/>
      <c r="N335" s="36"/>
      <c r="O335" s="36"/>
      <c r="P335" s="36"/>
    </row>
    <row r="336" spans="8:16" s="312" customFormat="1">
      <c r="H336" s="36"/>
      <c r="I336" s="36"/>
      <c r="J336" s="36"/>
      <c r="K336" s="36"/>
      <c r="L336" s="36"/>
      <c r="M336" s="36"/>
      <c r="N336" s="36"/>
      <c r="O336" s="36"/>
      <c r="P336" s="36"/>
    </row>
    <row r="337" spans="8:16" s="312" customFormat="1">
      <c r="H337" s="36"/>
      <c r="I337" s="36"/>
      <c r="J337" s="36"/>
      <c r="K337" s="36"/>
      <c r="L337" s="36"/>
      <c r="M337" s="36"/>
      <c r="N337" s="36"/>
      <c r="O337" s="36"/>
      <c r="P337" s="36"/>
    </row>
    <row r="338" spans="8:16" s="312" customFormat="1">
      <c r="H338" s="36"/>
      <c r="I338" s="36"/>
      <c r="J338" s="36"/>
      <c r="K338" s="36"/>
      <c r="L338" s="36"/>
      <c r="M338" s="36"/>
      <c r="N338" s="36"/>
      <c r="O338" s="36"/>
      <c r="P338" s="36"/>
    </row>
    <row r="339" spans="8:16" s="312" customFormat="1">
      <c r="H339" s="36"/>
      <c r="I339" s="36"/>
      <c r="J339" s="36"/>
      <c r="K339" s="36"/>
      <c r="L339" s="36"/>
      <c r="M339" s="36"/>
      <c r="N339" s="36"/>
      <c r="O339" s="36"/>
      <c r="P339" s="36"/>
    </row>
    <row r="340" spans="8:16" s="312" customFormat="1">
      <c r="H340" s="36"/>
      <c r="I340" s="36"/>
      <c r="J340" s="36"/>
      <c r="K340" s="36"/>
      <c r="L340" s="36"/>
      <c r="M340" s="36"/>
      <c r="N340" s="36"/>
      <c r="O340" s="36"/>
      <c r="P340" s="36"/>
    </row>
    <row r="341" spans="8:16" s="312" customFormat="1">
      <c r="H341" s="36"/>
      <c r="I341" s="36"/>
      <c r="J341" s="36"/>
      <c r="K341" s="36"/>
      <c r="L341" s="36"/>
      <c r="M341" s="36"/>
      <c r="N341" s="36"/>
      <c r="O341" s="36"/>
      <c r="P341" s="36"/>
    </row>
    <row r="342" spans="8:16" s="312" customFormat="1">
      <c r="H342" s="36"/>
      <c r="I342" s="36"/>
      <c r="J342" s="36"/>
      <c r="K342" s="36"/>
      <c r="L342" s="36"/>
      <c r="M342" s="36"/>
      <c r="N342" s="36"/>
      <c r="O342" s="36"/>
      <c r="P342" s="36"/>
    </row>
    <row r="343" spans="8:16" s="312" customFormat="1">
      <c r="H343" s="36"/>
      <c r="I343" s="36"/>
      <c r="J343" s="36"/>
      <c r="K343" s="36"/>
      <c r="L343" s="36"/>
      <c r="M343" s="36"/>
      <c r="N343" s="36"/>
      <c r="O343" s="36"/>
      <c r="P343" s="36"/>
    </row>
    <row r="344" spans="8:16" s="312" customFormat="1">
      <c r="H344" s="36"/>
      <c r="I344" s="36"/>
      <c r="J344" s="36"/>
      <c r="K344" s="36"/>
      <c r="L344" s="36"/>
      <c r="M344" s="36"/>
      <c r="N344" s="36"/>
      <c r="O344" s="36"/>
      <c r="P344" s="36"/>
    </row>
    <row r="345" spans="8:16" s="312" customFormat="1">
      <c r="H345" s="36"/>
      <c r="I345" s="36"/>
      <c r="J345" s="36"/>
      <c r="K345" s="36"/>
      <c r="L345" s="36"/>
      <c r="M345" s="36"/>
      <c r="N345" s="36"/>
      <c r="O345" s="36"/>
      <c r="P345" s="36"/>
    </row>
    <row r="346" spans="8:16" s="312" customFormat="1">
      <c r="H346" s="36"/>
      <c r="I346" s="36"/>
      <c r="J346" s="36"/>
      <c r="K346" s="36"/>
      <c r="L346" s="36"/>
      <c r="M346" s="36"/>
      <c r="N346" s="36"/>
      <c r="O346" s="36"/>
      <c r="P346" s="36"/>
    </row>
    <row r="347" spans="8:16" s="312" customFormat="1">
      <c r="H347" s="36"/>
      <c r="I347" s="36"/>
      <c r="J347" s="36"/>
      <c r="K347" s="36"/>
      <c r="L347" s="36"/>
      <c r="M347" s="36"/>
      <c r="N347" s="36"/>
      <c r="O347" s="36"/>
      <c r="P347" s="36"/>
    </row>
    <row r="348" spans="8:16" s="312" customFormat="1">
      <c r="H348" s="36"/>
      <c r="I348" s="36"/>
      <c r="J348" s="36"/>
      <c r="K348" s="36"/>
      <c r="L348" s="36"/>
      <c r="M348" s="36"/>
      <c r="N348" s="36"/>
      <c r="O348" s="36"/>
      <c r="P348" s="36"/>
    </row>
    <row r="349" spans="8:16" s="312" customFormat="1">
      <c r="H349" s="36"/>
      <c r="I349" s="36"/>
      <c r="J349" s="36"/>
      <c r="K349" s="36"/>
      <c r="L349" s="36"/>
      <c r="M349" s="36"/>
      <c r="N349" s="36"/>
      <c r="O349" s="36"/>
      <c r="P349" s="36"/>
    </row>
    <row r="350" spans="8:16" s="312" customFormat="1">
      <c r="H350" s="36"/>
      <c r="I350" s="36"/>
      <c r="J350" s="36"/>
      <c r="K350" s="36"/>
      <c r="L350" s="36"/>
      <c r="M350" s="36"/>
      <c r="N350" s="36"/>
      <c r="O350" s="36"/>
      <c r="P350" s="36"/>
    </row>
    <row r="351" spans="8:16" s="312" customFormat="1">
      <c r="H351" s="36"/>
      <c r="I351" s="36"/>
      <c r="J351" s="36"/>
      <c r="K351" s="36"/>
      <c r="L351" s="36"/>
      <c r="M351" s="36"/>
      <c r="N351" s="36"/>
      <c r="O351" s="36"/>
      <c r="P351" s="36"/>
    </row>
    <row r="352" spans="8:16" s="312" customFormat="1">
      <c r="H352" s="36"/>
      <c r="I352" s="36"/>
      <c r="J352" s="36"/>
      <c r="K352" s="36"/>
      <c r="L352" s="36"/>
      <c r="M352" s="36"/>
      <c r="N352" s="36"/>
      <c r="O352" s="36"/>
      <c r="P352" s="36"/>
    </row>
    <row r="353" spans="8:16" s="312" customFormat="1">
      <c r="H353" s="36"/>
      <c r="I353" s="36"/>
      <c r="J353" s="36"/>
      <c r="K353" s="36"/>
      <c r="L353" s="36"/>
      <c r="M353" s="36"/>
      <c r="N353" s="36"/>
      <c r="O353" s="36"/>
      <c r="P353" s="36"/>
    </row>
    <row r="354" spans="8:16" s="312" customFormat="1">
      <c r="H354" s="36"/>
      <c r="I354" s="36"/>
      <c r="J354" s="36"/>
      <c r="K354" s="36"/>
      <c r="L354" s="36"/>
      <c r="M354" s="36"/>
      <c r="N354" s="36"/>
      <c r="O354" s="36"/>
      <c r="P354" s="36"/>
    </row>
    <row r="355" spans="8:16" s="312" customFormat="1">
      <c r="H355" s="36"/>
      <c r="I355" s="36"/>
      <c r="J355" s="36"/>
      <c r="K355" s="36"/>
      <c r="L355" s="36"/>
      <c r="M355" s="36"/>
      <c r="N355" s="36"/>
      <c r="O355" s="36"/>
      <c r="P355" s="36"/>
    </row>
    <row r="356" spans="8:16" s="312" customFormat="1">
      <c r="H356" s="36"/>
      <c r="I356" s="36"/>
      <c r="J356" s="36"/>
      <c r="K356" s="36"/>
      <c r="L356" s="36"/>
      <c r="M356" s="36"/>
      <c r="N356" s="36"/>
      <c r="O356" s="36"/>
      <c r="P356" s="36"/>
    </row>
    <row r="357" spans="8:16" s="312" customFormat="1">
      <c r="H357" s="36"/>
      <c r="I357" s="36"/>
      <c r="J357" s="36"/>
      <c r="K357" s="36"/>
      <c r="L357" s="36"/>
      <c r="M357" s="36"/>
      <c r="N357" s="36"/>
      <c r="O357" s="36"/>
      <c r="P357" s="36"/>
    </row>
    <row r="358" spans="8:16" s="312" customFormat="1">
      <c r="H358" s="36"/>
      <c r="I358" s="36"/>
      <c r="J358" s="36"/>
      <c r="K358" s="36"/>
      <c r="L358" s="36"/>
      <c r="M358" s="36"/>
      <c r="N358" s="36"/>
      <c r="O358" s="36"/>
      <c r="P358" s="36"/>
    </row>
    <row r="359" spans="8:16" s="312" customFormat="1">
      <c r="H359" s="36"/>
      <c r="I359" s="36"/>
      <c r="J359" s="36"/>
      <c r="K359" s="36"/>
      <c r="L359" s="36"/>
      <c r="M359" s="36"/>
      <c r="N359" s="36"/>
      <c r="O359" s="36"/>
      <c r="P359" s="36"/>
    </row>
    <row r="360" spans="8:16" s="312" customFormat="1">
      <c r="H360" s="36"/>
      <c r="I360" s="36"/>
      <c r="J360" s="36"/>
      <c r="K360" s="36"/>
      <c r="L360" s="36"/>
      <c r="M360" s="36"/>
      <c r="N360" s="36"/>
      <c r="O360" s="36"/>
      <c r="P360" s="36"/>
    </row>
    <row r="361" spans="8:16" s="312" customFormat="1">
      <c r="H361" s="36"/>
      <c r="I361" s="36"/>
      <c r="J361" s="36"/>
      <c r="K361" s="36"/>
      <c r="L361" s="36"/>
      <c r="M361" s="36"/>
      <c r="N361" s="36"/>
      <c r="O361" s="36"/>
      <c r="P361" s="36"/>
    </row>
    <row r="362" spans="8:16" s="312" customFormat="1">
      <c r="H362" s="36"/>
      <c r="I362" s="36"/>
      <c r="J362" s="36"/>
      <c r="K362" s="36"/>
      <c r="L362" s="36"/>
      <c r="M362" s="36"/>
      <c r="N362" s="36"/>
      <c r="O362" s="36"/>
      <c r="P362" s="36"/>
    </row>
    <row r="363" spans="8:16" s="312" customFormat="1">
      <c r="H363" s="36"/>
      <c r="I363" s="36"/>
      <c r="J363" s="36"/>
      <c r="K363" s="36"/>
      <c r="L363" s="36"/>
      <c r="M363" s="36"/>
      <c r="N363" s="36"/>
      <c r="O363" s="36"/>
      <c r="P363" s="36"/>
    </row>
    <row r="364" spans="8:16" s="312" customFormat="1">
      <c r="H364" s="36"/>
      <c r="I364" s="36"/>
      <c r="J364" s="36"/>
      <c r="K364" s="36"/>
      <c r="L364" s="36"/>
      <c r="M364" s="36"/>
      <c r="N364" s="36"/>
      <c r="O364" s="36"/>
      <c r="P364" s="36"/>
    </row>
  </sheetData>
  <sheetProtection sheet="1"/>
  <mergeCells count="39">
    <mergeCell ref="B230:E230"/>
    <mergeCell ref="B159:C159"/>
    <mergeCell ref="B189:E189"/>
    <mergeCell ref="B141:E141"/>
    <mergeCell ref="B192:E192"/>
    <mergeCell ref="B199:E199"/>
    <mergeCell ref="B211:E211"/>
    <mergeCell ref="B175:E175"/>
    <mergeCell ref="B182:E182"/>
    <mergeCell ref="B152:E152"/>
    <mergeCell ref="B173:C173"/>
    <mergeCell ref="B167:E167"/>
    <mergeCell ref="D1:H1"/>
    <mergeCell ref="B22:E22"/>
    <mergeCell ref="B56:E56"/>
    <mergeCell ref="B18:D18"/>
    <mergeCell ref="B55:E55"/>
    <mergeCell ref="A16:C16"/>
    <mergeCell ref="B63:E63"/>
    <mergeCell ref="B118:E118"/>
    <mergeCell ref="B21:E21"/>
    <mergeCell ref="A4:C4"/>
    <mergeCell ref="A5:C5"/>
    <mergeCell ref="A6:C6"/>
    <mergeCell ref="A7:C7"/>
    <mergeCell ref="A8:C8"/>
    <mergeCell ref="A9:C9"/>
    <mergeCell ref="A10:C10"/>
    <mergeCell ref="A11:C11"/>
    <mergeCell ref="A12:C12"/>
    <mergeCell ref="A13:C13"/>
    <mergeCell ref="A14:C14"/>
    <mergeCell ref="A15:C15"/>
    <mergeCell ref="B70:E70"/>
    <mergeCell ref="B65:B66"/>
    <mergeCell ref="B67:B68"/>
    <mergeCell ref="B81:E81"/>
    <mergeCell ref="B95:E95"/>
    <mergeCell ref="B161:E161"/>
  </mergeCells>
  <dataValidations count="2">
    <dataValidation type="list" allowBlank="1" showInputMessage="1" showErrorMessage="1" sqref="J18 J21" xr:uid="{A1BB85B5-D089-465D-BB95-7520C3EA31E4}">
      <formula1>$L$18:$L$20</formula1>
    </dataValidation>
    <dataValidation type="list" allowBlank="1" showInputMessage="1" showErrorMessage="1" sqref="I21" xr:uid="{890729F1-4525-4499-8AB9-A92B91D26CC5}">
      <formula1>$J$20:$J$22</formula1>
    </dataValidation>
  </dataValidations>
  <hyperlinks>
    <hyperlink ref="A4" location="'Entrada de dades'!Capítol_1_Sostenibilitat_ambiental" display="Capítol 1. Sostenibilitat ambiental: canvi climàtic - càlcul de la petjada de carboni de l'esdeveniment" xr:uid="{C1AE29B1-5A08-4280-AF43-41D6CF90F3F3}"/>
    <hyperlink ref="A5" location="'Entrada de dades'!Secció_1.1_Mobilitat" display="1.1. Mobilitat" xr:uid="{D391DF9C-D58D-4407-9527-39F5B6324F9B}"/>
    <hyperlink ref="A6" location="'Entrada de dades'!Secció_1.2_Energie_Instal·lacions" display="1.2. Energia a les instal·lacions (lloc on se celebra l'esdeveniment i pernoctacions)" xr:uid="{222C6466-0D3A-4834-84FB-133DAED78064}"/>
    <hyperlink ref="A7" location="'Entrada de dades'!Secció_1.3_Materials" display="1.3. Materials" xr:uid="{D1189FFB-AEF7-4125-AE02-7217FD777961}"/>
    <hyperlink ref="A8" location="'Entrada de dades'!Secció_1.4_Alimentació" display="1.4. Alimentació" xr:uid="{7733C88F-2135-4F5B-A2CC-8857CFB1D769}"/>
    <hyperlink ref="A9" location="'Entrada de dades'!Capítol_2_Sostenibilitat_social" display="Capítol 2. Sostenibilitat social" xr:uid="{3430C3F8-1247-4ECF-9A2B-B5D22A0234D3}"/>
    <hyperlink ref="A10" location="'Entrada de dades'!Secció_2.1_Igualtat_Gènere" display="2.1. Igualtat de gènere" xr:uid="{0700D36E-F48A-4D94-8B51-7729650E2C4F}"/>
    <hyperlink ref="A11" location="'Entrada de dades'!Secció_2.2_Inclusió_Origen" display="2.2. Inclusió d'origen o procedència" xr:uid="{D1BE40E5-5694-4C25-BCBA-189A362DBB12}"/>
    <hyperlink ref="A12" location="'Entrada de dades'!Secció_2.3_Inclusió_Persones_Discapacitat" display="2.3. Inclusió de persones amb discapacitat" xr:uid="{8F8D2FD1-D56B-4421-A0A6-630312081D9F}"/>
    <hyperlink ref="A13" location="'Entrada de dades'!Capítol_3_Sostenibilitat_Econòmica" display="Capítul 3. Sostenibilitat econòmica" xr:uid="{2684D24F-F501-4DE7-A179-25550FEBB094}"/>
    <hyperlink ref="A14" location="'Entrada de dades'!Secció_3.1_Empreses_Locals" display="3.1. Empreses locals" xr:uid="{7587D454-8057-4E72-A744-95438F523E27}"/>
    <hyperlink ref="A15" location="'Entrada de dades'!Secció_3.2_Retribució_Justa" display="3.2. Retribució justa" xr:uid="{B07FB8EC-C0FC-4A97-9C62-FD26693F867A}"/>
    <hyperlink ref="A16" location="'Entrada de dades'!Nom_i_data_de_l_esdeveniment" display="Nom i data de l'esdeveniment" xr:uid="{F41F9008-79D8-41C0-ADC5-39B363D120D7}"/>
    <hyperlink ref="A4:C4" location="'Dades esdeveniment'!A18" display="Capítol 1. Sostenibilitat ambiental: canvi climàtic - càlcul de la petjada de carboni de l'esdeveniment" xr:uid="{48C2010D-8443-4E34-9D00-34FA3097C7E9}"/>
    <hyperlink ref="A5:C5" location="'Dades esdeveniment'!A19" display="1.1. Mobilitat" xr:uid="{EA99B527-69BF-4DCD-B10A-5639DCDB0DEE}"/>
    <hyperlink ref="A6:C6" location="'Dades esdeveniment'!A61" display="1.2. Energia a les instal·lacions (lloc on se celebra l'esdeveniment i pernoctacions)" xr:uid="{1C96C96E-1988-466E-826B-EDE5C9140003}"/>
    <hyperlink ref="A7:C7" location="'Dades esdeveniment'!A79" display="1.3. Materials" xr:uid="{79FC84EA-2D40-451D-A95A-E7DC3C61A918}"/>
    <hyperlink ref="A8:C8" location="'Dades esdeveniment'!A93" display="1.4. Alimentació" xr:uid="{DB2AE2C2-9FE1-43ED-BBC7-ABA7D9381777}"/>
    <hyperlink ref="A9:C9" location="'Dades esdeveniment'!A115" display="Capítol 2. Sostenibilitat social" xr:uid="{65831A59-2A73-4600-AEA7-C5E318577CEF}"/>
    <hyperlink ref="A10:C10" location="'Dades esdeveniment'!A116" display="2.1. Igualtat de gènere" xr:uid="{BFB9857D-FF28-4395-97C6-A258493A2823}"/>
    <hyperlink ref="A11:C11" location="'Dades esdeveniment'!A159" display="2.2. Inclusió d'origen o procedència" xr:uid="{2CC793A5-EFB8-4407-8AAA-5AE12C71A8C2}"/>
    <hyperlink ref="A12:C12" location="'Dades esdeveniment'!A173" display="2.3. Inclusió de persones amb diversitat funcional" xr:uid="{18B506AB-6AE1-4EA2-9049-A4FF0BA9A917}"/>
    <hyperlink ref="A13:C13" location="'Dades esdeveniment'!A189" display="Capítol 3. Sostenibilitat econòmica" xr:uid="{9377D1A1-AF7B-4573-9153-EB69F64E60A8}"/>
    <hyperlink ref="A14:C14" location="'Dades esdeveniment'!A190" display="3.1. Empreses locals" xr:uid="{0A1202C4-82BF-49C1-BEE6-3C5DA66A9D07}"/>
    <hyperlink ref="A15:C15" location="'Dades esdeveniment'!A209" display="3.2. Retribució justa" xr:uid="{5AFFD864-60D7-44C3-A5F8-ABEB7631D8C9}"/>
    <hyperlink ref="A16:C16" location="'Dades esdeveniment'!A227" display="Nom i data de l'esdeveniment" xr:uid="{46AA030B-9222-4D4A-A55D-AF1F78B5E0AC}"/>
  </hyperlinks>
  <pageMargins left="0.7" right="0.7" top="0.75" bottom="0.75" header="0.3" footer="0.3"/>
  <pageSetup paperSize="9" scale="43" fitToHeight="0" orientation="portrait" r:id="rId1"/>
  <rowBreaks count="3" manualBreakCount="3">
    <brk id="78" max="5" man="1"/>
    <brk id="187" max="5" man="1"/>
    <brk id="225" max="5" man="1"/>
  </rowBreaks>
  <drawing r:id="rId2"/>
  <legacyDrawing r:id="rId3"/>
  <tableParts count="15">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8CEE-DEF1-4E2E-BD18-82CB2E8CF107}">
  <sheetPr>
    <pageSetUpPr fitToPage="1"/>
  </sheetPr>
  <dimension ref="A1:IC310"/>
  <sheetViews>
    <sheetView topLeftCell="A128" zoomScaleNormal="100" zoomScaleSheetLayoutView="85" workbookViewId="0">
      <selection activeCell="C142" sqref="C142"/>
    </sheetView>
  </sheetViews>
  <sheetFormatPr baseColWidth="10" defaultColWidth="9.109375" defaultRowHeight="14.4"/>
  <cols>
    <col min="1" max="1" width="10.44140625" style="37" customWidth="1"/>
    <col min="2" max="2" width="59.109375" style="37" customWidth="1"/>
    <col min="3" max="3" width="70.44140625" style="37" customWidth="1"/>
    <col min="4" max="4" width="24.109375" style="37" bestFit="1" customWidth="1"/>
    <col min="5" max="5" width="27.109375" style="37" customWidth="1"/>
    <col min="6" max="7" width="10.44140625" style="312" customWidth="1"/>
    <col min="8" max="8" width="11.44140625" style="36" bestFit="1" customWidth="1"/>
    <col min="9" max="16" width="9.109375" style="36"/>
    <col min="17" max="237" width="9.109375" style="312"/>
    <col min="238" max="16384" width="9.109375" style="37"/>
  </cols>
  <sheetData>
    <row r="1" spans="1:237" s="312" customFormat="1" ht="50.25" customHeight="1">
      <c r="A1" s="311" t="s">
        <v>9</v>
      </c>
      <c r="C1"/>
      <c r="D1" s="730"/>
      <c r="E1" s="730"/>
      <c r="F1" s="730"/>
      <c r="G1" s="730"/>
      <c r="H1" s="730"/>
      <c r="I1" s="36"/>
      <c r="J1" s="36"/>
      <c r="K1" s="36"/>
      <c r="L1" s="36"/>
      <c r="M1" s="36"/>
      <c r="N1" s="36"/>
      <c r="O1" s="36"/>
      <c r="P1" s="36"/>
    </row>
    <row r="2" spans="1:237" s="488" customFormat="1" ht="18">
      <c r="A2" s="38" t="s">
        <v>1</v>
      </c>
      <c r="C2" s="489"/>
      <c r="D2" s="490"/>
      <c r="E2" s="490"/>
      <c r="F2" s="490"/>
      <c r="G2" s="490"/>
      <c r="H2" s="490"/>
      <c r="I2" s="489"/>
      <c r="J2" s="489"/>
      <c r="K2" s="489"/>
      <c r="L2" s="489"/>
      <c r="M2" s="489"/>
      <c r="N2" s="489"/>
      <c r="O2" s="489"/>
      <c r="P2" s="489"/>
    </row>
    <row r="3" spans="1:237" s="488" customFormat="1" ht="18" hidden="1">
      <c r="A3" s="38"/>
      <c r="C3" s="489"/>
      <c r="D3" s="490"/>
      <c r="E3" s="490"/>
      <c r="F3" s="490"/>
      <c r="G3" s="490"/>
      <c r="H3" s="490"/>
      <c r="I3" s="489"/>
      <c r="J3" s="489"/>
      <c r="K3" s="489"/>
      <c r="L3" s="489"/>
      <c r="M3" s="489"/>
      <c r="N3" s="489"/>
      <c r="O3" s="489"/>
      <c r="P3" s="489"/>
    </row>
    <row r="4" spans="1:237" s="312" customFormat="1" ht="15.6">
      <c r="A4" s="750" t="s">
        <v>10</v>
      </c>
      <c r="B4" s="750"/>
      <c r="C4" s="751"/>
      <c r="D4" s="491"/>
      <c r="E4" s="480"/>
      <c r="F4" s="480"/>
      <c r="G4" s="480"/>
      <c r="H4" s="480"/>
      <c r="I4" s="36"/>
      <c r="J4" s="36"/>
      <c r="K4" s="36"/>
      <c r="L4" s="36"/>
      <c r="M4" s="36"/>
      <c r="N4" s="36"/>
      <c r="O4" s="36"/>
      <c r="P4" s="36"/>
    </row>
    <row r="5" spans="1:237" s="312" customFormat="1" ht="15.6">
      <c r="A5" s="752" t="s">
        <v>11</v>
      </c>
      <c r="B5" s="748"/>
      <c r="C5" s="749"/>
      <c r="D5" s="491"/>
      <c r="E5" s="480"/>
      <c r="F5" s="480"/>
      <c r="G5" s="480"/>
      <c r="H5" s="480"/>
      <c r="I5" s="36"/>
      <c r="J5" s="36"/>
      <c r="K5" s="36"/>
      <c r="L5" s="36"/>
      <c r="M5" s="36"/>
      <c r="N5" s="36"/>
      <c r="O5" s="36"/>
      <c r="P5" s="36"/>
    </row>
    <row r="6" spans="1:237" s="312" customFormat="1" ht="15.6">
      <c r="A6" s="748" t="s">
        <v>12</v>
      </c>
      <c r="B6" s="748"/>
      <c r="C6" s="749"/>
      <c r="D6" s="491"/>
      <c r="E6" s="480"/>
      <c r="F6" s="480"/>
      <c r="G6" s="480"/>
      <c r="H6" s="480"/>
      <c r="I6" s="36"/>
      <c r="J6" s="36"/>
      <c r="K6" s="36"/>
      <c r="L6" s="36"/>
      <c r="M6" s="36"/>
      <c r="N6" s="36"/>
      <c r="O6" s="36"/>
      <c r="P6" s="36"/>
    </row>
    <row r="7" spans="1:237" s="312" customFormat="1" ht="15.6">
      <c r="A7" s="748" t="s">
        <v>15</v>
      </c>
      <c r="B7" s="748"/>
      <c r="C7" s="749"/>
      <c r="D7" s="491"/>
      <c r="E7" s="480"/>
      <c r="F7" s="480"/>
      <c r="G7" s="480"/>
      <c r="H7" s="480"/>
      <c r="I7" s="36"/>
      <c r="J7" s="36"/>
      <c r="K7" s="36"/>
      <c r="L7" s="36"/>
      <c r="M7" s="36"/>
      <c r="N7" s="36"/>
      <c r="O7" s="36"/>
      <c r="P7" s="36"/>
    </row>
    <row r="8" spans="1:237" s="312" customFormat="1" ht="15.6">
      <c r="A8" s="750" t="s">
        <v>16</v>
      </c>
      <c r="B8" s="750"/>
      <c r="C8" s="751"/>
      <c r="D8" s="491"/>
      <c r="E8" s="480"/>
      <c r="F8" s="480"/>
      <c r="G8" s="480"/>
      <c r="H8" s="480"/>
      <c r="I8" s="36"/>
      <c r="J8" s="36"/>
      <c r="K8" s="36"/>
      <c r="L8" s="36"/>
      <c r="M8" s="36"/>
      <c r="N8" s="36"/>
      <c r="O8" s="36"/>
      <c r="P8" s="36"/>
    </row>
    <row r="9" spans="1:237" s="312" customFormat="1" ht="15.6">
      <c r="A9" s="753" t="s">
        <v>17</v>
      </c>
      <c r="B9" s="753"/>
      <c r="C9" s="754"/>
      <c r="D9" s="491"/>
      <c r="E9" s="480"/>
      <c r="F9" s="480"/>
      <c r="G9" s="480"/>
      <c r="H9" s="480"/>
      <c r="I9" s="36"/>
      <c r="J9" s="36"/>
      <c r="K9" s="36"/>
      <c r="L9" s="36"/>
      <c r="M9" s="36"/>
      <c r="N9" s="36"/>
      <c r="O9" s="36"/>
      <c r="P9" s="36"/>
    </row>
    <row r="10" spans="1:237" s="312" customFormat="1" ht="15.6">
      <c r="A10" s="748" t="s">
        <v>438</v>
      </c>
      <c r="B10" s="748"/>
      <c r="C10" s="749"/>
      <c r="D10" s="491"/>
      <c r="E10" s="480"/>
      <c r="F10" s="480"/>
      <c r="G10" s="480"/>
      <c r="H10" s="480"/>
      <c r="I10" s="36"/>
      <c r="J10" s="36"/>
      <c r="K10" s="36"/>
      <c r="L10" s="36"/>
      <c r="M10" s="36"/>
      <c r="N10" s="36"/>
      <c r="O10" s="36"/>
      <c r="P10" s="36"/>
    </row>
    <row r="11" spans="1:237" s="312" customFormat="1" ht="15.6">
      <c r="A11" s="750" t="s">
        <v>18</v>
      </c>
      <c r="B11" s="750"/>
      <c r="C11" s="751"/>
      <c r="D11" s="491"/>
      <c r="E11" s="480"/>
      <c r="F11" s="480"/>
      <c r="G11" s="480"/>
      <c r="H11" s="480"/>
      <c r="I11" s="36"/>
      <c r="J11" s="36"/>
      <c r="K11" s="36"/>
      <c r="L11" s="36"/>
      <c r="M11" s="36"/>
      <c r="N11" s="36"/>
      <c r="O11" s="36"/>
      <c r="P11" s="36"/>
    </row>
    <row r="12" spans="1:237" s="312" customFormat="1" ht="15.6">
      <c r="A12" s="748" t="s">
        <v>19</v>
      </c>
      <c r="B12" s="748"/>
      <c r="C12" s="749"/>
      <c r="D12" s="491"/>
      <c r="E12" s="480"/>
      <c r="F12" s="480"/>
      <c r="G12" s="480"/>
      <c r="H12" s="480"/>
      <c r="I12" s="36"/>
      <c r="J12" s="36"/>
      <c r="K12" s="36"/>
      <c r="L12" s="36"/>
      <c r="M12" s="36"/>
      <c r="N12" s="36"/>
      <c r="O12" s="36"/>
      <c r="P12" s="36"/>
    </row>
    <row r="13" spans="1:237" s="312" customFormat="1" ht="15.6">
      <c r="A13" s="748" t="s">
        <v>20</v>
      </c>
      <c r="B13" s="748"/>
      <c r="C13" s="749"/>
      <c r="D13" s="491"/>
      <c r="E13" s="480"/>
      <c r="F13" s="480"/>
      <c r="G13" s="480"/>
      <c r="H13" s="480"/>
      <c r="I13" s="36"/>
      <c r="J13" s="36"/>
      <c r="K13" s="36"/>
      <c r="L13" s="36"/>
      <c r="M13" s="36"/>
      <c r="N13" s="36"/>
      <c r="O13" s="36"/>
      <c r="P13" s="36"/>
    </row>
    <row r="14" spans="1:237" s="312" customFormat="1" ht="15.6">
      <c r="A14" s="748" t="s">
        <v>21</v>
      </c>
      <c r="B14" s="748"/>
      <c r="C14" s="749"/>
      <c r="D14" s="491"/>
      <c r="E14" s="480"/>
      <c r="F14" s="480"/>
      <c r="G14" s="480"/>
      <c r="H14" s="480"/>
      <c r="I14" s="36"/>
      <c r="J14" s="36"/>
      <c r="K14" s="36"/>
      <c r="L14" s="36"/>
      <c r="M14" s="36"/>
      <c r="N14" s="36"/>
      <c r="O14" s="36"/>
      <c r="P14" s="36"/>
    </row>
    <row r="15" spans="1:237" customFormat="1">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row>
    <row r="16" spans="1:237" ht="42" customHeight="1">
      <c r="A16" s="492">
        <v>1</v>
      </c>
      <c r="B16" s="734" t="s">
        <v>22</v>
      </c>
      <c r="C16" s="734"/>
      <c r="D16" s="734"/>
      <c r="E16" s="493"/>
      <c r="G16" s="480"/>
      <c r="H16" s="312"/>
      <c r="O16" s="312"/>
      <c r="P16" s="312"/>
      <c r="IB16" s="37"/>
      <c r="IC16" s="37"/>
    </row>
    <row r="17" spans="1:237" s="498" customFormat="1" ht="21">
      <c r="A17" s="494" t="s">
        <v>23</v>
      </c>
      <c r="B17" s="495" t="s">
        <v>24</v>
      </c>
      <c r="C17" s="496"/>
      <c r="D17" s="496"/>
      <c r="E17" s="497"/>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312"/>
      <c r="DQ17" s="312"/>
      <c r="DR17" s="312"/>
      <c r="DS17" s="312"/>
      <c r="DT17" s="312"/>
      <c r="DU17" s="312"/>
      <c r="DV17" s="312"/>
      <c r="DW17" s="312"/>
      <c r="DX17" s="312"/>
      <c r="DY17" s="312"/>
      <c r="DZ17" s="312"/>
      <c r="EA17" s="312"/>
      <c r="EB17" s="312"/>
      <c r="EC17" s="312"/>
      <c r="ED17" s="312"/>
      <c r="EE17" s="312"/>
      <c r="EF17" s="312"/>
      <c r="EG17" s="312"/>
      <c r="EH17" s="312"/>
      <c r="EI17" s="312"/>
      <c r="EJ17" s="312"/>
      <c r="EK17" s="312"/>
      <c r="EL17" s="312"/>
      <c r="EM17" s="312"/>
      <c r="EN17" s="312"/>
      <c r="EO17" s="312"/>
      <c r="EP17" s="312"/>
      <c r="EQ17" s="312"/>
      <c r="ER17" s="312"/>
      <c r="ES17" s="312"/>
      <c r="ET17" s="312"/>
      <c r="EU17" s="312"/>
      <c r="EV17" s="312"/>
      <c r="EW17" s="312"/>
      <c r="EX17" s="312"/>
      <c r="EY17" s="312"/>
      <c r="EZ17" s="312"/>
      <c r="FA17" s="312"/>
      <c r="FB17" s="312"/>
      <c r="FC17" s="312"/>
      <c r="FD17" s="312"/>
      <c r="FE17" s="312"/>
      <c r="FF17" s="312"/>
      <c r="FG17" s="312"/>
      <c r="FH17" s="312"/>
      <c r="FI17" s="312"/>
      <c r="FJ17" s="312"/>
      <c r="FK17" s="312"/>
      <c r="FL17" s="312"/>
      <c r="FM17" s="312"/>
      <c r="FN17" s="312"/>
      <c r="FO17" s="312"/>
      <c r="FP17" s="312"/>
      <c r="FQ17" s="312"/>
      <c r="FR17" s="312"/>
      <c r="FS17" s="312"/>
      <c r="FT17" s="312"/>
      <c r="FU17" s="312"/>
      <c r="FV17" s="312"/>
      <c r="FW17" s="312"/>
      <c r="FX17" s="312"/>
      <c r="FY17" s="312"/>
      <c r="FZ17" s="312"/>
      <c r="GA17" s="312"/>
      <c r="GB17" s="312"/>
      <c r="GC17" s="312"/>
      <c r="GD17" s="312"/>
      <c r="GE17" s="312"/>
      <c r="GF17" s="312"/>
      <c r="GG17" s="312"/>
      <c r="GH17" s="312"/>
      <c r="GI17" s="312"/>
      <c r="GJ17" s="312"/>
      <c r="GK17" s="312"/>
      <c r="GL17" s="312"/>
      <c r="GM17" s="312"/>
      <c r="GN17" s="312"/>
      <c r="GO17" s="312"/>
      <c r="GP17" s="312"/>
      <c r="GQ17" s="312"/>
      <c r="GR17" s="312"/>
      <c r="GS17" s="312"/>
      <c r="GT17" s="312"/>
      <c r="GU17" s="312"/>
      <c r="GV17" s="312"/>
      <c r="GW17" s="312"/>
      <c r="GX17" s="312"/>
      <c r="GY17" s="312"/>
      <c r="GZ17" s="312"/>
      <c r="HA17" s="312"/>
      <c r="HB17" s="312"/>
      <c r="HC17" s="312"/>
      <c r="HD17" s="312"/>
      <c r="HE17" s="312"/>
      <c r="HF17" s="312"/>
      <c r="HG17" s="312"/>
      <c r="HH17" s="312"/>
      <c r="HI17" s="312"/>
      <c r="HJ17" s="312"/>
      <c r="HK17" s="312"/>
      <c r="HL17" s="312"/>
      <c r="HM17" s="312"/>
      <c r="HN17" s="312"/>
      <c r="HO17" s="312"/>
      <c r="HP17" s="312"/>
      <c r="HQ17" s="312"/>
      <c r="HR17" s="312"/>
      <c r="HS17" s="312"/>
      <c r="HT17" s="312"/>
      <c r="HU17" s="312"/>
      <c r="HV17" s="312"/>
      <c r="HW17" s="312"/>
      <c r="HX17" s="312"/>
      <c r="HY17" s="312"/>
      <c r="HZ17" s="312"/>
      <c r="IA17" s="312"/>
    </row>
    <row r="18" spans="1:237" s="498" customFormat="1" ht="21" hidden="1">
      <c r="A18" s="499"/>
      <c r="B18" s="500"/>
      <c r="C18" s="499"/>
      <c r="D18" s="499"/>
      <c r="E18" s="499"/>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2"/>
      <c r="CO18" s="312"/>
      <c r="CP18" s="312"/>
      <c r="CQ18" s="312"/>
      <c r="CR18" s="312"/>
      <c r="CS18" s="312"/>
      <c r="CT18" s="312"/>
      <c r="CU18" s="312"/>
      <c r="CV18" s="312"/>
      <c r="CW18" s="312"/>
      <c r="CX18" s="312"/>
      <c r="CY18" s="312"/>
      <c r="CZ18" s="312"/>
      <c r="DA18" s="312"/>
      <c r="DB18" s="312"/>
      <c r="DC18" s="312"/>
      <c r="DD18" s="312"/>
      <c r="DE18" s="312"/>
      <c r="DF18" s="312"/>
      <c r="DG18" s="312"/>
      <c r="DH18" s="312"/>
      <c r="DI18" s="312"/>
      <c r="DJ18" s="312"/>
      <c r="DK18" s="312"/>
      <c r="DL18" s="312"/>
      <c r="DM18" s="312"/>
      <c r="DN18" s="312"/>
      <c r="DO18" s="312"/>
      <c r="DP18" s="312"/>
      <c r="DQ18" s="312"/>
      <c r="DR18" s="312"/>
      <c r="DS18" s="312"/>
      <c r="DT18" s="312"/>
      <c r="DU18" s="312"/>
      <c r="DV18" s="312"/>
      <c r="DW18" s="312"/>
      <c r="DX18" s="312"/>
      <c r="DY18" s="312"/>
      <c r="DZ18" s="312"/>
      <c r="EA18" s="312"/>
      <c r="EB18" s="312"/>
      <c r="EC18" s="312"/>
      <c r="ED18" s="312"/>
      <c r="EE18" s="312"/>
      <c r="EF18" s="312"/>
      <c r="EG18" s="312"/>
      <c r="EH18" s="312"/>
      <c r="EI18" s="312"/>
      <c r="EJ18" s="312"/>
      <c r="EK18" s="312"/>
      <c r="EL18" s="312"/>
      <c r="EM18" s="312"/>
      <c r="EN18" s="312"/>
      <c r="EO18" s="312"/>
      <c r="EP18" s="312"/>
      <c r="EQ18" s="312"/>
      <c r="ER18" s="312"/>
      <c r="ES18" s="312"/>
      <c r="ET18" s="312"/>
      <c r="EU18" s="312"/>
      <c r="EV18" s="312"/>
      <c r="EW18" s="312"/>
      <c r="EX18" s="312"/>
      <c r="EY18" s="312"/>
      <c r="EZ18" s="312"/>
      <c r="FA18" s="312"/>
      <c r="FB18" s="312"/>
      <c r="FC18" s="312"/>
      <c r="FD18" s="312"/>
      <c r="FE18" s="312"/>
      <c r="FF18" s="312"/>
      <c r="FG18" s="312"/>
      <c r="FH18" s="312"/>
      <c r="FI18" s="312"/>
      <c r="FJ18" s="312"/>
      <c r="FK18" s="312"/>
      <c r="FL18" s="312"/>
      <c r="FM18" s="312"/>
      <c r="FN18" s="312"/>
      <c r="FO18" s="312"/>
      <c r="FP18" s="312"/>
      <c r="FQ18" s="312"/>
      <c r="FR18" s="312"/>
      <c r="FS18" s="312"/>
      <c r="FT18" s="312"/>
      <c r="FU18" s="312"/>
      <c r="FV18" s="312"/>
      <c r="FW18" s="312"/>
      <c r="FX18" s="312"/>
      <c r="FY18" s="312"/>
      <c r="FZ18" s="312"/>
      <c r="GA18" s="312"/>
      <c r="GB18" s="312"/>
      <c r="GC18" s="312"/>
      <c r="GD18" s="312"/>
      <c r="GE18" s="312"/>
      <c r="GF18" s="312"/>
      <c r="GG18" s="312"/>
      <c r="GH18" s="312"/>
      <c r="GI18" s="312"/>
      <c r="GJ18" s="312"/>
      <c r="GK18" s="312"/>
      <c r="GL18" s="312"/>
      <c r="GM18" s="312"/>
      <c r="GN18" s="312"/>
      <c r="GO18" s="312"/>
      <c r="GP18" s="312"/>
      <c r="GQ18" s="312"/>
      <c r="GR18" s="312"/>
      <c r="GS18" s="312"/>
      <c r="GT18" s="312"/>
      <c r="GU18" s="312"/>
      <c r="GV18" s="312"/>
      <c r="GW18" s="312"/>
      <c r="GX18" s="312"/>
      <c r="GY18" s="312"/>
      <c r="GZ18" s="312"/>
      <c r="HA18" s="312"/>
      <c r="HB18" s="312"/>
      <c r="HC18" s="312"/>
      <c r="HD18" s="312"/>
      <c r="HE18" s="312"/>
      <c r="HF18" s="312"/>
      <c r="HG18" s="312"/>
      <c r="HH18" s="312"/>
      <c r="HI18" s="312"/>
      <c r="HJ18" s="312"/>
      <c r="HK18" s="312"/>
      <c r="HL18" s="312"/>
      <c r="HM18" s="312"/>
      <c r="HN18" s="312"/>
      <c r="HO18" s="312"/>
      <c r="HP18" s="312"/>
      <c r="HQ18" s="312"/>
      <c r="HR18" s="312"/>
      <c r="HS18" s="312"/>
      <c r="HT18" s="312"/>
      <c r="HU18" s="312"/>
      <c r="HV18" s="312"/>
      <c r="HW18" s="312"/>
      <c r="HX18" s="312"/>
      <c r="HY18" s="312"/>
      <c r="HZ18" s="312"/>
      <c r="IA18" s="312"/>
      <c r="IB18" s="312"/>
      <c r="IC18" s="312"/>
    </row>
    <row r="19" spans="1:237" ht="18">
      <c r="A19" s="501" t="s">
        <v>25</v>
      </c>
      <c r="B19" s="723" t="s">
        <v>26</v>
      </c>
      <c r="C19" s="723"/>
      <c r="D19" s="723"/>
      <c r="E19" s="724"/>
      <c r="F19" s="502"/>
      <c r="G19" s="503"/>
      <c r="O19" s="312"/>
      <c r="P19" s="312"/>
      <c r="IB19" s="37"/>
      <c r="IC19" s="37"/>
    </row>
    <row r="20" spans="1:237" ht="16.2" thickBot="1">
      <c r="A20" s="501" t="s">
        <v>6</v>
      </c>
      <c r="B20" s="731" t="s">
        <v>27</v>
      </c>
      <c r="C20" s="731"/>
      <c r="D20" s="731"/>
      <c r="E20" s="732"/>
      <c r="F20" s="504"/>
      <c r="G20" s="505"/>
      <c r="O20" s="312"/>
      <c r="P20" s="312"/>
      <c r="IB20" s="37"/>
      <c r="IC20" s="37"/>
    </row>
    <row r="21" spans="1:237" ht="42.9" customHeight="1" thickBot="1">
      <c r="A21" s="312" t="s">
        <v>28</v>
      </c>
      <c r="B21" s="362" t="s">
        <v>29</v>
      </c>
      <c r="C21" s="363" t="s">
        <v>30</v>
      </c>
      <c r="D21" s="364" t="s">
        <v>31</v>
      </c>
      <c r="E21" s="365" t="s">
        <v>32</v>
      </c>
      <c r="F21" s="503"/>
      <c r="G21" s="503"/>
      <c r="O21" s="312"/>
      <c r="P21" s="312"/>
      <c r="IB21" s="37"/>
      <c r="IC21" s="37"/>
    </row>
    <row r="22" spans="1:237" ht="31.5" customHeight="1" thickBot="1">
      <c r="A22" s="312"/>
      <c r="B22" s="506" t="s">
        <v>33</v>
      </c>
      <c r="C22" s="472" t="s">
        <v>521</v>
      </c>
      <c r="D22" s="507" t="s">
        <v>35</v>
      </c>
      <c r="E22" s="508">
        <v>0</v>
      </c>
      <c r="G22" s="509"/>
      <c r="O22" s="312"/>
      <c r="P22" s="312"/>
      <c r="IB22" s="37"/>
      <c r="IC22" s="37"/>
    </row>
    <row r="23" spans="1:237" ht="16.2" thickBot="1">
      <c r="A23" s="312"/>
      <c r="B23" s="510"/>
      <c r="C23" s="473" t="s">
        <v>36</v>
      </c>
      <c r="D23" s="511" t="s">
        <v>35</v>
      </c>
      <c r="E23" s="508">
        <v>0</v>
      </c>
      <c r="G23" s="509"/>
      <c r="O23" s="312"/>
      <c r="P23" s="312"/>
      <c r="IB23" s="37"/>
      <c r="IC23" s="37"/>
    </row>
    <row r="24" spans="1:237" ht="16.2" thickBot="1">
      <c r="A24" s="312"/>
      <c r="B24" s="512"/>
      <c r="C24" s="473" t="s">
        <v>37</v>
      </c>
      <c r="D24" s="511" t="s">
        <v>35</v>
      </c>
      <c r="E24" s="508">
        <v>0</v>
      </c>
      <c r="G24" s="509"/>
      <c r="O24" s="312"/>
      <c r="P24" s="312"/>
      <c r="IB24" s="37"/>
      <c r="IC24" s="37"/>
    </row>
    <row r="25" spans="1:237" ht="16.2" thickBot="1">
      <c r="A25" s="312"/>
      <c r="B25" s="512"/>
      <c r="C25" s="473" t="s">
        <v>38</v>
      </c>
      <c r="D25" s="511" t="s">
        <v>35</v>
      </c>
      <c r="E25" s="508">
        <v>0</v>
      </c>
      <c r="G25" s="509"/>
      <c r="O25" s="312"/>
      <c r="P25" s="312"/>
      <c r="IB25" s="37"/>
      <c r="IC25" s="37"/>
    </row>
    <row r="26" spans="1:237" ht="16.2" thickBot="1">
      <c r="A26" s="312"/>
      <c r="B26" s="513"/>
      <c r="C26" s="473" t="s">
        <v>39</v>
      </c>
      <c r="D26" s="511" t="s">
        <v>35</v>
      </c>
      <c r="E26" s="508">
        <v>0</v>
      </c>
      <c r="H26" s="312"/>
      <c r="I26" s="312"/>
      <c r="J26" s="312"/>
      <c r="K26" s="312"/>
      <c r="L26" s="312"/>
      <c r="M26" s="312"/>
      <c r="N26" s="312"/>
      <c r="O26" s="312"/>
      <c r="P26" s="312"/>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row>
    <row r="27" spans="1:237" ht="16.2" thickBot="1">
      <c r="A27" s="312"/>
      <c r="B27" s="510"/>
      <c r="C27" s="473" t="s">
        <v>474</v>
      </c>
      <c r="D27" s="511" t="s">
        <v>35</v>
      </c>
      <c r="E27" s="508">
        <v>0</v>
      </c>
      <c r="H27" s="312"/>
      <c r="I27" s="312"/>
      <c r="J27" s="312"/>
      <c r="K27" s="312"/>
      <c r="L27" s="312"/>
      <c r="M27" s="312"/>
      <c r="N27" s="312"/>
      <c r="O27" s="312"/>
      <c r="P27" s="312"/>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row>
    <row r="28" spans="1:237" ht="16.2" thickBot="1">
      <c r="A28" s="312"/>
      <c r="B28" s="512"/>
      <c r="C28" s="473" t="s">
        <v>41</v>
      </c>
      <c r="D28" s="511" t="s">
        <v>35</v>
      </c>
      <c r="E28" s="508">
        <v>0</v>
      </c>
      <c r="H28" s="312"/>
      <c r="I28" s="312"/>
      <c r="J28" s="312"/>
      <c r="K28" s="312"/>
      <c r="L28" s="312"/>
      <c r="M28" s="312"/>
      <c r="N28" s="312"/>
      <c r="O28" s="312"/>
      <c r="P28" s="312"/>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row>
    <row r="29" spans="1:237" ht="16.2" thickBot="1">
      <c r="A29" s="312"/>
      <c r="B29" s="513"/>
      <c r="C29" s="473" t="s">
        <v>42</v>
      </c>
      <c r="D29" s="511" t="s">
        <v>35</v>
      </c>
      <c r="E29" s="508">
        <v>0</v>
      </c>
      <c r="H29" s="312"/>
      <c r="I29" s="312"/>
      <c r="J29" s="312"/>
      <c r="K29" s="312"/>
      <c r="L29" s="312"/>
      <c r="M29" s="312"/>
      <c r="N29" s="312"/>
      <c r="O29" s="312"/>
      <c r="P29" s="312"/>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row>
    <row r="30" spans="1:237" ht="16.2" thickBot="1">
      <c r="A30" s="312"/>
      <c r="B30" s="510"/>
      <c r="C30" s="473" t="s">
        <v>43</v>
      </c>
      <c r="D30" s="511" t="s">
        <v>35</v>
      </c>
      <c r="E30" s="508">
        <v>0</v>
      </c>
      <c r="H30" s="312"/>
      <c r="I30" s="312"/>
      <c r="J30" s="312"/>
      <c r="K30" s="312"/>
      <c r="L30" s="312"/>
      <c r="M30" s="312"/>
      <c r="N30" s="312"/>
      <c r="O30" s="312"/>
      <c r="P30" s="312"/>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row>
    <row r="31" spans="1:237" ht="16.2" thickBot="1">
      <c r="A31" s="312"/>
      <c r="B31" s="512"/>
      <c r="C31" s="473" t="s">
        <v>44</v>
      </c>
      <c r="D31" s="511" t="s">
        <v>35</v>
      </c>
      <c r="E31" s="508">
        <v>0</v>
      </c>
      <c r="H31" s="312"/>
      <c r="I31" s="312"/>
      <c r="J31" s="312"/>
      <c r="K31" s="312"/>
      <c r="L31" s="312"/>
      <c r="M31" s="312"/>
      <c r="N31" s="312"/>
      <c r="O31" s="312"/>
      <c r="P31" s="312"/>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row>
    <row r="32" spans="1:237" ht="16.2" thickBot="1">
      <c r="A32" s="312"/>
      <c r="B32" s="512"/>
      <c r="C32" s="473" t="s">
        <v>45</v>
      </c>
      <c r="D32" s="511" t="s">
        <v>35</v>
      </c>
      <c r="E32" s="508">
        <v>0</v>
      </c>
      <c r="H32" s="312"/>
      <c r="I32" s="312"/>
      <c r="J32" s="312"/>
      <c r="K32" s="312"/>
      <c r="L32" s="312"/>
      <c r="M32" s="312"/>
      <c r="N32" s="312"/>
      <c r="O32" s="312"/>
      <c r="P32" s="312"/>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row>
    <row r="33" spans="1:237" ht="16.2" thickBot="1">
      <c r="A33" s="312"/>
      <c r="B33" s="512"/>
      <c r="C33" s="473" t="s">
        <v>46</v>
      </c>
      <c r="D33" s="511" t="s">
        <v>35</v>
      </c>
      <c r="E33" s="508">
        <v>0</v>
      </c>
      <c r="H33" s="312"/>
      <c r="I33" s="312"/>
      <c r="J33" s="312"/>
      <c r="K33" s="312"/>
      <c r="L33" s="312"/>
      <c r="M33" s="312"/>
      <c r="N33" s="312"/>
      <c r="O33" s="312"/>
      <c r="P33" s="312"/>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row>
    <row r="34" spans="1:237" ht="16.2" thickBot="1">
      <c r="A34" s="312"/>
      <c r="B34" s="512"/>
      <c r="C34" s="473" t="s">
        <v>47</v>
      </c>
      <c r="D34" s="511" t="s">
        <v>35</v>
      </c>
      <c r="E34" s="508">
        <v>0</v>
      </c>
      <c r="H34" s="312"/>
      <c r="I34" s="312"/>
      <c r="J34" s="312"/>
      <c r="K34" s="312"/>
      <c r="L34" s="312"/>
      <c r="M34" s="312"/>
      <c r="N34" s="312"/>
      <c r="O34" s="312"/>
      <c r="P34" s="312"/>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row>
    <row r="35" spans="1:237" ht="16.2" thickBot="1">
      <c r="A35" s="312"/>
      <c r="B35" s="512"/>
      <c r="C35" s="473" t="s">
        <v>48</v>
      </c>
      <c r="D35" s="511" t="s">
        <v>35</v>
      </c>
      <c r="E35" s="508">
        <v>0</v>
      </c>
      <c r="H35" s="312"/>
      <c r="I35" s="312"/>
      <c r="J35" s="312"/>
      <c r="K35" s="312"/>
      <c r="L35" s="312"/>
      <c r="M35" s="312"/>
      <c r="N35" s="312"/>
      <c r="O35" s="312"/>
      <c r="P35" s="312"/>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row>
    <row r="36" spans="1:237" ht="16.2" thickBot="1">
      <c r="A36" s="312"/>
      <c r="B36" s="512"/>
      <c r="C36" s="473" t="s">
        <v>49</v>
      </c>
      <c r="D36" s="511" t="s">
        <v>35</v>
      </c>
      <c r="E36" s="508">
        <v>0</v>
      </c>
      <c r="H36" s="312"/>
      <c r="I36" s="312"/>
      <c r="J36" s="312"/>
      <c r="K36" s="312"/>
      <c r="L36" s="312"/>
      <c r="M36" s="312"/>
      <c r="N36" s="312"/>
      <c r="O36" s="312"/>
      <c r="P36" s="312"/>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row>
    <row r="37" spans="1:237" ht="16.2" thickBot="1">
      <c r="A37" s="312"/>
      <c r="B37" s="513"/>
      <c r="C37" s="473" t="s">
        <v>50</v>
      </c>
      <c r="D37" s="511" t="s">
        <v>35</v>
      </c>
      <c r="E37" s="508">
        <v>0</v>
      </c>
      <c r="H37" s="312"/>
      <c r="I37" s="312"/>
      <c r="J37" s="312"/>
      <c r="K37" s="312"/>
      <c r="L37" s="312"/>
      <c r="M37" s="312"/>
      <c r="N37" s="312"/>
      <c r="O37" s="312"/>
      <c r="P37" s="312"/>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37"/>
      <c r="FI37" s="37"/>
      <c r="FJ37" s="37"/>
      <c r="FK37" s="37"/>
      <c r="FL37" s="37"/>
      <c r="FM37" s="37"/>
      <c r="FN37" s="37"/>
      <c r="FO37" s="37"/>
      <c r="FP37" s="37"/>
      <c r="FQ37" s="37"/>
      <c r="FR37" s="37"/>
      <c r="FS37" s="37"/>
      <c r="FT37" s="37"/>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c r="GW37" s="37"/>
      <c r="GX37" s="37"/>
      <c r="GY37" s="37"/>
      <c r="GZ37" s="37"/>
      <c r="HA37" s="37"/>
      <c r="HB37" s="37"/>
      <c r="HC37" s="37"/>
      <c r="HD37" s="37"/>
      <c r="HE37" s="37"/>
      <c r="HF37" s="37"/>
      <c r="HG37" s="37"/>
      <c r="HH37" s="37"/>
      <c r="HI37" s="37"/>
      <c r="HJ37" s="37"/>
      <c r="HK37" s="37"/>
      <c r="HL37" s="37"/>
      <c r="HM37" s="37"/>
      <c r="HN37" s="37"/>
      <c r="HO37" s="37"/>
      <c r="HP37" s="37"/>
      <c r="HQ37" s="37"/>
      <c r="HR37" s="37"/>
      <c r="HS37" s="37"/>
      <c r="HT37" s="37"/>
      <c r="HU37" s="37"/>
      <c r="HV37" s="37"/>
      <c r="HW37" s="37"/>
      <c r="HX37" s="37"/>
      <c r="HY37" s="37"/>
      <c r="HZ37" s="37"/>
      <c r="IA37" s="37"/>
      <c r="IB37" s="37"/>
      <c r="IC37" s="37"/>
    </row>
    <row r="38" spans="1:237" ht="16.2" thickBot="1">
      <c r="A38" s="312"/>
      <c r="B38" s="512"/>
      <c r="C38" s="473" t="s">
        <v>51</v>
      </c>
      <c r="D38" s="511" t="s">
        <v>35</v>
      </c>
      <c r="E38" s="508">
        <v>0</v>
      </c>
      <c r="H38" s="312"/>
      <c r="I38" s="312"/>
      <c r="J38" s="312"/>
      <c r="K38" s="312"/>
      <c r="L38" s="312"/>
      <c r="M38" s="312"/>
      <c r="N38" s="312"/>
      <c r="O38" s="312"/>
      <c r="P38" s="312"/>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F38" s="37"/>
      <c r="HG38" s="37"/>
      <c r="HH38" s="37"/>
      <c r="HI38" s="37"/>
      <c r="HJ38" s="37"/>
      <c r="HK38" s="37"/>
      <c r="HL38" s="37"/>
      <c r="HM38" s="37"/>
      <c r="HN38" s="37"/>
      <c r="HO38" s="37"/>
      <c r="HP38" s="37"/>
      <c r="HQ38" s="37"/>
      <c r="HR38" s="37"/>
      <c r="HS38" s="37"/>
      <c r="HT38" s="37"/>
      <c r="HU38" s="37"/>
      <c r="HV38" s="37"/>
      <c r="HW38" s="37"/>
      <c r="HX38" s="37"/>
      <c r="HY38" s="37"/>
      <c r="HZ38" s="37"/>
      <c r="IA38" s="37"/>
      <c r="IB38" s="37"/>
      <c r="IC38" s="37"/>
    </row>
    <row r="39" spans="1:237" ht="16.2" thickBot="1">
      <c r="A39" s="312"/>
      <c r="B39" s="513"/>
      <c r="C39" s="473" t="s">
        <v>52</v>
      </c>
      <c r="D39" s="511" t="s">
        <v>35</v>
      </c>
      <c r="E39" s="508">
        <v>0</v>
      </c>
      <c r="H39" s="312"/>
      <c r="I39" s="312"/>
      <c r="J39" s="312"/>
      <c r="K39" s="312"/>
      <c r="L39" s="312"/>
      <c r="M39" s="312"/>
      <c r="N39" s="312"/>
      <c r="O39" s="312"/>
      <c r="P39" s="312"/>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row>
    <row r="40" spans="1:237" ht="16.2" thickBot="1">
      <c r="A40" s="312"/>
      <c r="B40" s="510"/>
      <c r="C40" s="473" t="s">
        <v>53</v>
      </c>
      <c r="D40" s="511" t="s">
        <v>35</v>
      </c>
      <c r="E40" s="508">
        <v>0</v>
      </c>
      <c r="H40" s="312"/>
      <c r="I40" s="312"/>
      <c r="J40" s="312"/>
      <c r="K40" s="312"/>
      <c r="L40" s="312"/>
      <c r="M40" s="312"/>
      <c r="N40" s="312"/>
      <c r="O40" s="312"/>
      <c r="P40" s="312"/>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row>
    <row r="41" spans="1:237" ht="16.2" thickBot="1">
      <c r="A41" s="312"/>
      <c r="B41" s="512"/>
      <c r="C41" s="473" t="s">
        <v>54</v>
      </c>
      <c r="D41" s="511" t="s">
        <v>35</v>
      </c>
      <c r="E41" s="508">
        <v>0</v>
      </c>
      <c r="H41" s="312"/>
      <c r="I41" s="312"/>
      <c r="J41" s="312"/>
      <c r="K41" s="312"/>
      <c r="L41" s="312"/>
      <c r="M41" s="312"/>
      <c r="N41" s="312"/>
      <c r="O41" s="312"/>
      <c r="P41" s="312"/>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row>
    <row r="42" spans="1:237" ht="16.2" thickBot="1">
      <c r="A42" s="312"/>
      <c r="B42" s="512"/>
      <c r="C42" s="473" t="s">
        <v>55</v>
      </c>
      <c r="D42" s="511" t="s">
        <v>35</v>
      </c>
      <c r="E42" s="508">
        <v>0</v>
      </c>
      <c r="I42" s="312"/>
      <c r="J42" s="312"/>
      <c r="K42" s="312"/>
      <c r="L42" s="312"/>
      <c r="M42" s="312"/>
      <c r="N42" s="312"/>
      <c r="O42" s="312"/>
      <c r="P42" s="312"/>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row>
    <row r="43" spans="1:237" ht="16.2" thickBot="1">
      <c r="A43" s="312"/>
      <c r="B43" s="513"/>
      <c r="C43" s="473" t="s">
        <v>56</v>
      </c>
      <c r="D43" s="511" t="s">
        <v>35</v>
      </c>
      <c r="E43" s="508">
        <v>0</v>
      </c>
      <c r="I43" s="312"/>
      <c r="J43" s="312"/>
      <c r="K43" s="312"/>
      <c r="L43" s="312"/>
      <c r="M43" s="312"/>
      <c r="N43" s="312"/>
      <c r="O43" s="312"/>
      <c r="P43" s="312"/>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row>
    <row r="44" spans="1:237" ht="16.2" thickBot="1">
      <c r="A44" s="312"/>
      <c r="B44" s="512"/>
      <c r="C44" s="473" t="s">
        <v>57</v>
      </c>
      <c r="D44" s="511" t="s">
        <v>35</v>
      </c>
      <c r="E44" s="508">
        <v>0</v>
      </c>
      <c r="I44" s="312"/>
      <c r="J44" s="312"/>
      <c r="K44" s="312"/>
      <c r="L44" s="312"/>
      <c r="M44" s="312"/>
      <c r="N44" s="312"/>
      <c r="O44" s="312"/>
      <c r="P44" s="312"/>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row>
    <row r="45" spans="1:237" ht="16.2" thickBot="1">
      <c r="A45" s="312"/>
      <c r="B45" s="513"/>
      <c r="C45" s="473" t="s">
        <v>58</v>
      </c>
      <c r="D45" s="511" t="s">
        <v>35</v>
      </c>
      <c r="E45" s="508">
        <v>0</v>
      </c>
      <c r="I45" s="312"/>
      <c r="J45" s="312"/>
      <c r="K45" s="312"/>
      <c r="L45" s="312"/>
      <c r="M45" s="312"/>
      <c r="N45" s="312"/>
      <c r="O45" s="312"/>
      <c r="P45" s="312"/>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row>
    <row r="46" spans="1:237" ht="16.2" thickBot="1">
      <c r="A46" s="312"/>
      <c r="B46" s="510"/>
      <c r="C46" s="473" t="s">
        <v>59</v>
      </c>
      <c r="D46" s="511" t="s">
        <v>35</v>
      </c>
      <c r="E46" s="508">
        <v>0</v>
      </c>
      <c r="I46" s="312"/>
      <c r="J46" s="312"/>
      <c r="K46" s="312"/>
      <c r="L46" s="312"/>
      <c r="M46" s="312"/>
      <c r="N46" s="312"/>
      <c r="O46" s="312"/>
      <c r="P46" s="312"/>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row>
    <row r="47" spans="1:237" ht="16.2" thickBot="1">
      <c r="A47" s="312"/>
      <c r="B47" s="512"/>
      <c r="C47" s="473" t="s">
        <v>60</v>
      </c>
      <c r="D47" s="511" t="s">
        <v>35</v>
      </c>
      <c r="E47" s="508">
        <v>0</v>
      </c>
      <c r="I47" s="312"/>
      <c r="J47" s="312"/>
      <c r="K47" s="312"/>
      <c r="L47" s="312"/>
      <c r="M47" s="312"/>
      <c r="N47" s="312"/>
      <c r="O47" s="312"/>
      <c r="P47" s="312"/>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row>
    <row r="48" spans="1:237" ht="16.2" thickBot="1">
      <c r="A48" s="312"/>
      <c r="B48" s="513"/>
      <c r="C48" s="473" t="s">
        <v>61</v>
      </c>
      <c r="D48" s="511" t="s">
        <v>35</v>
      </c>
      <c r="E48" s="508">
        <v>0</v>
      </c>
      <c r="I48" s="312"/>
      <c r="J48" s="312"/>
      <c r="K48" s="312"/>
      <c r="L48" s="312"/>
      <c r="M48" s="312"/>
      <c r="N48" s="312"/>
      <c r="O48" s="312"/>
      <c r="P48" s="312"/>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row>
    <row r="49" spans="1:237" ht="16.2" thickBot="1">
      <c r="A49" s="312"/>
      <c r="B49" s="513"/>
      <c r="C49" s="473" t="s">
        <v>62</v>
      </c>
      <c r="D49" s="511" t="s">
        <v>35</v>
      </c>
      <c r="E49" s="508">
        <v>0</v>
      </c>
      <c r="I49" s="312"/>
      <c r="J49" s="312"/>
      <c r="K49" s="312"/>
      <c r="L49" s="312"/>
      <c r="M49" s="312"/>
      <c r="N49" s="312"/>
      <c r="O49" s="312"/>
      <c r="P49" s="312"/>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row>
    <row r="50" spans="1:237" ht="16.2" thickBot="1">
      <c r="A50" s="312"/>
      <c r="B50" s="513"/>
      <c r="C50" s="473" t="s">
        <v>63</v>
      </c>
      <c r="D50" s="511" t="s">
        <v>35</v>
      </c>
      <c r="E50" s="508">
        <v>0</v>
      </c>
      <c r="I50" s="312"/>
      <c r="J50" s="312"/>
      <c r="K50" s="312"/>
      <c r="L50" s="312"/>
      <c r="M50" s="312"/>
      <c r="N50" s="312"/>
      <c r="O50" s="312"/>
      <c r="P50" s="312"/>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row>
    <row r="51" spans="1:237" ht="16.2" thickBot="1">
      <c r="A51" s="312"/>
      <c r="B51" s="514"/>
      <c r="C51" s="474" t="s">
        <v>64</v>
      </c>
      <c r="D51" s="381" t="s">
        <v>35</v>
      </c>
      <c r="E51" s="508">
        <v>0</v>
      </c>
      <c r="I51" s="312"/>
      <c r="J51" s="312"/>
      <c r="K51" s="312"/>
      <c r="L51" s="312"/>
      <c r="M51" s="312"/>
      <c r="N51" s="312"/>
      <c r="O51" s="312"/>
      <c r="P51" s="312"/>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row>
    <row r="52" spans="1:237" ht="17.399999999999999" customHeight="1">
      <c r="A52" s="312"/>
      <c r="B52" s="312"/>
      <c r="C52" s="312"/>
      <c r="D52" s="312"/>
      <c r="E52" s="312"/>
    </row>
    <row r="53" spans="1:237" s="498" customFormat="1" ht="21.6" thickBot="1">
      <c r="A53" s="494" t="s">
        <v>72</v>
      </c>
      <c r="B53" s="516" t="s">
        <v>73</v>
      </c>
      <c r="C53" s="494"/>
      <c r="D53" s="494"/>
      <c r="E53" s="494"/>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2"/>
      <c r="BR53" s="312"/>
      <c r="BS53" s="312"/>
      <c r="BT53" s="312"/>
      <c r="BU53" s="312"/>
      <c r="BV53" s="312"/>
      <c r="BW53" s="312"/>
      <c r="BX53" s="312"/>
      <c r="BY53" s="312"/>
      <c r="BZ53" s="312"/>
      <c r="CA53" s="312"/>
      <c r="CB53" s="312"/>
      <c r="CC53" s="312"/>
      <c r="CD53" s="312"/>
      <c r="CE53" s="312"/>
      <c r="CF53" s="312"/>
      <c r="CG53" s="312"/>
      <c r="CH53" s="312"/>
      <c r="CI53" s="312"/>
      <c r="CJ53" s="312"/>
      <c r="CK53" s="312"/>
      <c r="CL53" s="312"/>
      <c r="CM53" s="312"/>
      <c r="CN53" s="312"/>
      <c r="CO53" s="312"/>
      <c r="CP53" s="312"/>
      <c r="CQ53" s="312"/>
      <c r="CR53" s="312"/>
      <c r="CS53" s="312"/>
      <c r="CT53" s="312"/>
      <c r="CU53" s="312"/>
      <c r="CV53" s="312"/>
      <c r="CW53" s="312"/>
      <c r="CX53" s="312"/>
      <c r="CY53" s="312"/>
      <c r="CZ53" s="312"/>
      <c r="DA53" s="312"/>
      <c r="DB53" s="312"/>
      <c r="DC53" s="312"/>
      <c r="DD53" s="312"/>
      <c r="DE53" s="312"/>
      <c r="DF53" s="312"/>
      <c r="DG53" s="312"/>
      <c r="DH53" s="312"/>
      <c r="DI53" s="312"/>
      <c r="DJ53" s="312"/>
      <c r="DK53" s="312"/>
      <c r="DL53" s="312"/>
      <c r="DM53" s="312"/>
      <c r="DN53" s="312"/>
      <c r="DO53" s="312"/>
      <c r="DP53" s="312"/>
      <c r="DQ53" s="312"/>
      <c r="DR53" s="312"/>
      <c r="DS53" s="312"/>
      <c r="DT53" s="312"/>
      <c r="DU53" s="312"/>
      <c r="DV53" s="312"/>
      <c r="DW53" s="312"/>
      <c r="DX53" s="312"/>
      <c r="DY53" s="312"/>
      <c r="DZ53" s="312"/>
      <c r="EA53" s="312"/>
      <c r="EB53" s="312"/>
      <c r="EC53" s="312"/>
      <c r="ED53" s="312"/>
      <c r="EE53" s="312"/>
      <c r="EF53" s="312"/>
      <c r="EG53" s="312"/>
      <c r="EH53" s="312"/>
      <c r="EI53" s="312"/>
      <c r="EJ53" s="312"/>
      <c r="EK53" s="312"/>
      <c r="EL53" s="312"/>
      <c r="EM53" s="312"/>
      <c r="EN53" s="312"/>
      <c r="EO53" s="312"/>
      <c r="EP53" s="312"/>
      <c r="EQ53" s="312"/>
      <c r="ER53" s="312"/>
      <c r="ES53" s="312"/>
      <c r="ET53" s="312"/>
      <c r="EU53" s="312"/>
      <c r="EV53" s="312"/>
      <c r="EW53" s="312"/>
      <c r="EX53" s="312"/>
      <c r="EY53" s="312"/>
      <c r="EZ53" s="312"/>
      <c r="FA53" s="312"/>
      <c r="FB53" s="312"/>
      <c r="FC53" s="312"/>
      <c r="FD53" s="312"/>
      <c r="FE53" s="312"/>
      <c r="FF53" s="312"/>
      <c r="FG53" s="312"/>
      <c r="FH53" s="312"/>
      <c r="FI53" s="312"/>
      <c r="FJ53" s="312"/>
      <c r="FK53" s="312"/>
      <c r="FL53" s="312"/>
      <c r="FM53" s="312"/>
      <c r="FN53" s="312"/>
      <c r="FO53" s="312"/>
      <c r="FP53" s="312"/>
      <c r="FQ53" s="312"/>
      <c r="FR53" s="312"/>
      <c r="FS53" s="312"/>
      <c r="FT53" s="312"/>
      <c r="FU53" s="312"/>
      <c r="FV53" s="312"/>
      <c r="FW53" s="312"/>
      <c r="FX53" s="312"/>
      <c r="FY53" s="312"/>
      <c r="FZ53" s="312"/>
      <c r="GA53" s="312"/>
      <c r="GB53" s="312"/>
      <c r="GC53" s="312"/>
      <c r="GD53" s="312"/>
      <c r="GE53" s="312"/>
      <c r="GF53" s="312"/>
      <c r="GG53" s="312"/>
      <c r="GH53" s="312"/>
      <c r="GI53" s="312"/>
      <c r="GJ53" s="312"/>
      <c r="GK53" s="312"/>
      <c r="GL53" s="312"/>
      <c r="GM53" s="312"/>
      <c r="GN53" s="312"/>
      <c r="GO53" s="312"/>
      <c r="GP53" s="312"/>
      <c r="GQ53" s="312"/>
      <c r="GR53" s="312"/>
      <c r="GS53" s="312"/>
      <c r="GT53" s="312"/>
      <c r="GU53" s="312"/>
      <c r="GV53" s="312"/>
      <c r="GW53" s="312"/>
      <c r="GX53" s="312"/>
      <c r="GY53" s="312"/>
      <c r="GZ53" s="312"/>
      <c r="HA53" s="312"/>
      <c r="HB53" s="312"/>
      <c r="HC53" s="312"/>
      <c r="HD53" s="312"/>
      <c r="HE53" s="312"/>
      <c r="HF53" s="312"/>
      <c r="HG53" s="312"/>
      <c r="HH53" s="312"/>
      <c r="HI53" s="312"/>
      <c r="HJ53" s="312"/>
      <c r="HK53" s="312"/>
      <c r="HL53" s="312"/>
      <c r="HM53" s="312"/>
      <c r="HN53" s="312"/>
      <c r="HO53" s="312"/>
      <c r="HP53" s="312"/>
      <c r="HQ53" s="312"/>
      <c r="HR53" s="312"/>
      <c r="HS53" s="312"/>
      <c r="HT53" s="312"/>
      <c r="HU53" s="312"/>
      <c r="HV53" s="312"/>
      <c r="HW53" s="312"/>
      <c r="HX53" s="312"/>
      <c r="HY53" s="312"/>
      <c r="HZ53" s="312"/>
      <c r="IA53" s="312"/>
    </row>
    <row r="54" spans="1:237" s="498" customFormat="1" ht="21" hidden="1">
      <c r="A54" s="499"/>
      <c r="B54" s="517"/>
      <c r="C54" s="499"/>
      <c r="D54" s="499"/>
      <c r="E54" s="499"/>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c r="BR54" s="312"/>
      <c r="BS54" s="312"/>
      <c r="BT54" s="312"/>
      <c r="BU54" s="312"/>
      <c r="BV54" s="312"/>
      <c r="BW54" s="312"/>
      <c r="BX54" s="312"/>
      <c r="BY54" s="312"/>
      <c r="BZ54" s="312"/>
      <c r="CA54" s="312"/>
      <c r="CB54" s="312"/>
      <c r="CC54" s="312"/>
      <c r="CD54" s="312"/>
      <c r="CE54" s="312"/>
      <c r="CF54" s="312"/>
      <c r="CG54" s="312"/>
      <c r="CH54" s="312"/>
      <c r="CI54" s="312"/>
      <c r="CJ54" s="312"/>
      <c r="CK54" s="312"/>
      <c r="CL54" s="312"/>
      <c r="CM54" s="312"/>
      <c r="CN54" s="312"/>
      <c r="CO54" s="312"/>
      <c r="CP54" s="312"/>
      <c r="CQ54" s="312"/>
      <c r="CR54" s="312"/>
      <c r="CS54" s="312"/>
      <c r="CT54" s="312"/>
      <c r="CU54" s="312"/>
      <c r="CV54" s="312"/>
      <c r="CW54" s="312"/>
      <c r="CX54" s="312"/>
      <c r="CY54" s="312"/>
      <c r="CZ54" s="312"/>
      <c r="DA54" s="312"/>
      <c r="DB54" s="312"/>
      <c r="DC54" s="312"/>
      <c r="DD54" s="312"/>
      <c r="DE54" s="312"/>
      <c r="DF54" s="312"/>
      <c r="DG54" s="312"/>
      <c r="DH54" s="312"/>
      <c r="DI54" s="312"/>
      <c r="DJ54" s="312"/>
      <c r="DK54" s="312"/>
      <c r="DL54" s="312"/>
      <c r="DM54" s="312"/>
      <c r="DN54" s="312"/>
      <c r="DO54" s="312"/>
      <c r="DP54" s="312"/>
      <c r="DQ54" s="312"/>
      <c r="DR54" s="312"/>
      <c r="DS54" s="312"/>
      <c r="DT54" s="312"/>
      <c r="DU54" s="312"/>
      <c r="DV54" s="312"/>
      <c r="DW54" s="312"/>
      <c r="DX54" s="312"/>
      <c r="DY54" s="312"/>
      <c r="DZ54" s="312"/>
      <c r="EA54" s="312"/>
      <c r="EB54" s="312"/>
      <c r="EC54" s="312"/>
      <c r="ED54" s="312"/>
      <c r="EE54" s="312"/>
      <c r="EF54" s="312"/>
      <c r="EG54" s="312"/>
      <c r="EH54" s="312"/>
      <c r="EI54" s="312"/>
      <c r="EJ54" s="312"/>
      <c r="EK54" s="312"/>
      <c r="EL54" s="312"/>
      <c r="EM54" s="312"/>
      <c r="EN54" s="312"/>
      <c r="EO54" s="312"/>
      <c r="EP54" s="312"/>
      <c r="EQ54" s="312"/>
      <c r="ER54" s="312"/>
      <c r="ES54" s="312"/>
      <c r="ET54" s="312"/>
      <c r="EU54" s="312"/>
      <c r="EV54" s="312"/>
      <c r="EW54" s="312"/>
      <c r="EX54" s="312"/>
      <c r="EY54" s="312"/>
      <c r="EZ54" s="312"/>
      <c r="FA54" s="312"/>
      <c r="FB54" s="312"/>
      <c r="FC54" s="312"/>
      <c r="FD54" s="312"/>
      <c r="FE54" s="312"/>
      <c r="FF54" s="312"/>
      <c r="FG54" s="312"/>
      <c r="FH54" s="312"/>
      <c r="FI54" s="312"/>
      <c r="FJ54" s="312"/>
      <c r="FK54" s="312"/>
      <c r="FL54" s="312"/>
      <c r="FM54" s="312"/>
      <c r="FN54" s="312"/>
      <c r="FO54" s="312"/>
      <c r="FP54" s="312"/>
      <c r="FQ54" s="312"/>
      <c r="FR54" s="312"/>
      <c r="FS54" s="312"/>
      <c r="FT54" s="312"/>
      <c r="FU54" s="312"/>
      <c r="FV54" s="312"/>
      <c r="FW54" s="312"/>
      <c r="FX54" s="312"/>
      <c r="FY54" s="312"/>
      <c r="FZ54" s="312"/>
      <c r="GA54" s="312"/>
      <c r="GB54" s="312"/>
      <c r="GC54" s="312"/>
      <c r="GD54" s="312"/>
      <c r="GE54" s="312"/>
      <c r="GF54" s="312"/>
      <c r="GG54" s="312"/>
      <c r="GH54" s="312"/>
      <c r="GI54" s="312"/>
      <c r="GJ54" s="312"/>
      <c r="GK54" s="312"/>
      <c r="GL54" s="312"/>
      <c r="GM54" s="312"/>
      <c r="GN54" s="312"/>
      <c r="GO54" s="312"/>
      <c r="GP54" s="312"/>
      <c r="GQ54" s="312"/>
      <c r="GR54" s="312"/>
      <c r="GS54" s="312"/>
      <c r="GT54" s="312"/>
      <c r="GU54" s="312"/>
      <c r="GV54" s="312"/>
      <c r="GW54" s="312"/>
      <c r="GX54" s="312"/>
      <c r="GY54" s="312"/>
      <c r="GZ54" s="312"/>
      <c r="HA54" s="312"/>
      <c r="HB54" s="312"/>
      <c r="HC54" s="312"/>
      <c r="HD54" s="312"/>
      <c r="HE54" s="312"/>
      <c r="HF54" s="312"/>
      <c r="HG54" s="312"/>
      <c r="HH54" s="312"/>
      <c r="HI54" s="312"/>
      <c r="HJ54" s="312"/>
      <c r="HK54" s="312"/>
      <c r="HL54" s="312"/>
      <c r="HM54" s="312"/>
      <c r="HN54" s="312"/>
      <c r="HO54" s="312"/>
      <c r="HP54" s="312"/>
      <c r="HQ54" s="312"/>
      <c r="HR54" s="312"/>
      <c r="HS54" s="312"/>
      <c r="HT54" s="312"/>
      <c r="HU54" s="312"/>
      <c r="HV54" s="312"/>
      <c r="HW54" s="312"/>
      <c r="HX54" s="312"/>
      <c r="HY54" s="312"/>
      <c r="HZ54" s="312"/>
      <c r="IA54" s="312"/>
      <c r="IB54" s="312"/>
      <c r="IC54" s="312"/>
    </row>
    <row r="55" spans="1:237" s="312" customFormat="1" ht="33.75" customHeight="1" thickBot="1">
      <c r="A55" s="522" t="s">
        <v>6</v>
      </c>
      <c r="B55" s="727" t="s">
        <v>84</v>
      </c>
      <c r="C55" s="728"/>
      <c r="D55" s="728"/>
      <c r="E55" s="729"/>
    </row>
    <row r="56" spans="1:237" s="312" customFormat="1" ht="18.600000000000001" thickBot="1">
      <c r="A56" s="312" t="s">
        <v>85</v>
      </c>
      <c r="B56" s="366" t="s">
        <v>86</v>
      </c>
      <c r="C56" s="367" t="s">
        <v>87</v>
      </c>
      <c r="D56" s="367" t="s">
        <v>31</v>
      </c>
      <c r="E56" s="368" t="s">
        <v>77</v>
      </c>
    </row>
    <row r="57" spans="1:237" s="312" customFormat="1" ht="14.4" customHeight="1" thickBot="1">
      <c r="B57" s="471" t="s">
        <v>88</v>
      </c>
      <c r="C57" s="691" t="s">
        <v>89</v>
      </c>
      <c r="D57" s="692" t="s">
        <v>90</v>
      </c>
      <c r="E57" s="693">
        <f>SUM('Dades Allotjament'!E19)</f>
        <v>0</v>
      </c>
      <c r="F57" s="525"/>
    </row>
    <row r="58" spans="1:237" s="312" customFormat="1" ht="14.4" customHeight="1" thickBot="1">
      <c r="B58" s="526"/>
      <c r="C58" s="694" t="s">
        <v>91</v>
      </c>
      <c r="D58" s="695" t="s">
        <v>90</v>
      </c>
      <c r="E58" s="696">
        <f>SUM('Dades Allotjament'!E20)</f>
        <v>0</v>
      </c>
      <c r="F58" s="525"/>
    </row>
    <row r="59" spans="1:237" s="312" customFormat="1" ht="14.4" customHeight="1" thickBot="1">
      <c r="B59" s="526"/>
      <c r="C59" s="697" t="s">
        <v>92</v>
      </c>
      <c r="D59" s="698" t="s">
        <v>90</v>
      </c>
      <c r="E59" s="699">
        <f>SUM('Dades Allotjament'!E21)</f>
        <v>0</v>
      </c>
    </row>
    <row r="60" spans="1:237" s="312" customFormat="1" ht="15" customHeight="1">
      <c r="B60" s="531"/>
      <c r="C60" s="700" t="s">
        <v>93</v>
      </c>
      <c r="D60" s="701" t="s">
        <v>90</v>
      </c>
      <c r="E60" s="671">
        <f>SUM('Dades Allotjament'!E22)</f>
        <v>0</v>
      </c>
    </row>
    <row r="61" spans="1:237" s="312" customFormat="1" ht="15" customHeight="1">
      <c r="B61" s="535"/>
      <c r="C61" s="702" t="s">
        <v>431</v>
      </c>
      <c r="D61" s="701" t="s">
        <v>90</v>
      </c>
      <c r="E61" s="671">
        <f>SUM('Dades Allotjament'!E23)</f>
        <v>0</v>
      </c>
    </row>
    <row r="62" spans="1:237" s="312" customFormat="1" ht="15" customHeight="1">
      <c r="B62" s="536"/>
      <c r="C62" s="702" t="s">
        <v>430</v>
      </c>
      <c r="D62" s="701" t="s">
        <v>90</v>
      </c>
      <c r="E62" s="671">
        <f>SUM('Dades Allotjament'!E24)</f>
        <v>0</v>
      </c>
    </row>
    <row r="63" spans="1:237">
      <c r="A63" s="312"/>
      <c r="B63" s="312"/>
      <c r="C63" s="312"/>
      <c r="D63" s="312"/>
      <c r="E63" s="312"/>
      <c r="H63" s="312"/>
      <c r="I63" s="312"/>
      <c r="J63" s="312"/>
      <c r="K63" s="312"/>
      <c r="L63" s="312"/>
      <c r="M63" s="312"/>
      <c r="N63" s="312"/>
      <c r="O63" s="312"/>
      <c r="P63" s="312"/>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row>
    <row r="64" spans="1:237" ht="42.75" customHeight="1">
      <c r="A64" s="540">
        <v>2</v>
      </c>
      <c r="B64" s="541" t="s">
        <v>140</v>
      </c>
      <c r="C64" s="542"/>
      <c r="D64" s="542"/>
      <c r="E64" s="542"/>
      <c r="H64" s="312"/>
      <c r="I64" s="312"/>
      <c r="J64" s="312"/>
      <c r="K64" s="312"/>
      <c r="L64" s="312"/>
      <c r="M64" s="312"/>
      <c r="N64" s="312"/>
      <c r="O64" s="312"/>
      <c r="P64" s="312"/>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row>
    <row r="65" spans="1:237" ht="21.6" thickBot="1">
      <c r="A65" s="494" t="s">
        <v>141</v>
      </c>
      <c r="B65" s="495" t="s">
        <v>142</v>
      </c>
      <c r="C65" s="494"/>
      <c r="D65" s="494"/>
      <c r="E65" s="494"/>
      <c r="H65" s="312"/>
      <c r="I65" s="312"/>
      <c r="J65" s="312"/>
      <c r="K65" s="312"/>
      <c r="L65" s="312"/>
      <c r="M65" s="312"/>
      <c r="N65" s="312"/>
      <c r="O65" s="312"/>
      <c r="P65" s="312"/>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row>
    <row r="66" spans="1:237" ht="21" hidden="1">
      <c r="A66" s="499"/>
      <c r="B66" s="500"/>
      <c r="C66" s="499"/>
      <c r="D66" s="499"/>
      <c r="E66" s="499"/>
      <c r="H66" s="312"/>
      <c r="I66" s="312"/>
      <c r="J66" s="312"/>
      <c r="K66" s="312"/>
      <c r="L66" s="312"/>
      <c r="M66" s="312"/>
      <c r="N66" s="312"/>
      <c r="O66" s="312"/>
      <c r="P66" s="312"/>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row>
    <row r="67" spans="1:237" ht="18.600000000000001" thickBot="1">
      <c r="A67" s="312" t="s">
        <v>143</v>
      </c>
      <c r="B67" s="366" t="s">
        <v>144</v>
      </c>
      <c r="C67" s="367" t="s">
        <v>145</v>
      </c>
      <c r="D67" s="367" t="s">
        <v>31</v>
      </c>
      <c r="E67" s="368" t="s">
        <v>77</v>
      </c>
      <c r="H67" s="312"/>
      <c r="I67" s="312"/>
      <c r="J67" s="312"/>
      <c r="K67" s="312"/>
      <c r="L67" s="312"/>
      <c r="M67" s="312"/>
      <c r="N67" s="312"/>
      <c r="O67" s="312"/>
      <c r="P67" s="312"/>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row>
    <row r="68" spans="1:237" ht="14.4" customHeight="1" thickBot="1">
      <c r="A68" s="312"/>
      <c r="B68" s="402" t="s">
        <v>146</v>
      </c>
      <c r="C68" s="666" t="s">
        <v>477</v>
      </c>
      <c r="D68" s="667" t="s">
        <v>122</v>
      </c>
      <c r="E68" s="668">
        <f>SUM(E69:E71)</f>
        <v>0</v>
      </c>
      <c r="H68" s="312"/>
      <c r="I68" s="312"/>
      <c r="J68" s="312"/>
      <c r="K68" s="312"/>
      <c r="L68" s="312"/>
      <c r="M68" s="312"/>
      <c r="N68" s="312"/>
      <c r="O68" s="312"/>
      <c r="P68" s="312"/>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c r="HB68" s="37"/>
      <c r="HC68" s="37"/>
      <c r="HD68" s="37"/>
      <c r="HE68" s="37"/>
      <c r="HF68" s="37"/>
      <c r="HG68" s="37"/>
      <c r="HH68" s="37"/>
      <c r="HI68" s="37"/>
      <c r="HJ68" s="37"/>
      <c r="HK68" s="37"/>
      <c r="HL68" s="37"/>
      <c r="HM68" s="37"/>
      <c r="HN68" s="37"/>
      <c r="HO68" s="37"/>
      <c r="HP68" s="37"/>
      <c r="HQ68" s="37"/>
      <c r="HR68" s="37"/>
      <c r="HS68" s="37"/>
      <c r="HT68" s="37"/>
      <c r="HU68" s="37"/>
      <c r="HV68" s="37"/>
      <c r="HW68" s="37"/>
      <c r="HX68" s="37"/>
      <c r="HY68" s="37"/>
      <c r="HZ68" s="37"/>
      <c r="IA68" s="37"/>
      <c r="IB68" s="37"/>
      <c r="IC68" s="37"/>
    </row>
    <row r="69" spans="1:237" ht="14.4" customHeight="1" thickBot="1">
      <c r="A69" s="312"/>
      <c r="B69" s="406"/>
      <c r="C69" s="669" t="s">
        <v>189</v>
      </c>
      <c r="D69" s="670" t="s">
        <v>122</v>
      </c>
      <c r="E69" s="671">
        <v>0</v>
      </c>
      <c r="H69" s="312"/>
      <c r="I69" s="312"/>
      <c r="J69" s="312"/>
      <c r="K69" s="312"/>
      <c r="L69" s="312"/>
      <c r="M69" s="312"/>
      <c r="N69" s="312"/>
      <c r="O69" s="312"/>
      <c r="P69" s="312"/>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row>
    <row r="70" spans="1:237" ht="14.4" customHeight="1" thickBot="1">
      <c r="A70" s="312"/>
      <c r="B70" s="407"/>
      <c r="C70" s="669" t="s">
        <v>190</v>
      </c>
      <c r="D70" s="670" t="s">
        <v>122</v>
      </c>
      <c r="E70" s="671">
        <v>0</v>
      </c>
      <c r="H70" s="312"/>
      <c r="I70" s="312"/>
      <c r="J70" s="312"/>
      <c r="K70" s="312"/>
      <c r="L70" s="312"/>
      <c r="M70" s="312"/>
      <c r="N70" s="312"/>
      <c r="O70" s="312"/>
      <c r="P70" s="312"/>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37"/>
      <c r="GB70" s="37"/>
      <c r="GC70" s="37"/>
      <c r="GD70" s="37"/>
      <c r="GE70" s="37"/>
      <c r="GF70" s="37"/>
      <c r="GG70" s="37"/>
      <c r="GH70" s="37"/>
      <c r="GI70" s="37"/>
      <c r="GJ70" s="37"/>
      <c r="GK70" s="37"/>
      <c r="GL70" s="37"/>
      <c r="GM70" s="37"/>
      <c r="GN70" s="37"/>
      <c r="GO70" s="37"/>
      <c r="GP70" s="37"/>
      <c r="GQ70" s="37"/>
      <c r="GR70" s="37"/>
      <c r="GS70" s="37"/>
      <c r="GT70" s="37"/>
      <c r="GU70" s="37"/>
      <c r="GV70" s="37"/>
      <c r="GW70" s="37"/>
      <c r="GX70" s="37"/>
      <c r="GY70" s="37"/>
      <c r="GZ70" s="37"/>
      <c r="HA70" s="37"/>
      <c r="HB70" s="37"/>
      <c r="HC70" s="37"/>
      <c r="HD70" s="37"/>
      <c r="HE70" s="37"/>
      <c r="HF70" s="37"/>
      <c r="HG70" s="37"/>
      <c r="HH70" s="37"/>
      <c r="HI70" s="37"/>
      <c r="HJ70" s="37"/>
      <c r="HK70" s="37"/>
      <c r="HL70" s="37"/>
      <c r="HM70" s="37"/>
      <c r="HN70" s="37"/>
      <c r="HO70" s="37"/>
      <c r="HP70" s="37"/>
      <c r="HQ70" s="37"/>
      <c r="HR70" s="37"/>
      <c r="HS70" s="37"/>
      <c r="HT70" s="37"/>
      <c r="HU70" s="37"/>
      <c r="HV70" s="37"/>
      <c r="HW70" s="37"/>
      <c r="HX70" s="37"/>
      <c r="HY70" s="37"/>
      <c r="HZ70" s="37"/>
      <c r="IA70" s="37"/>
      <c r="IB70" s="37"/>
      <c r="IC70" s="37"/>
    </row>
    <row r="71" spans="1:237" ht="14.4" customHeight="1" thickBot="1">
      <c r="A71" s="312"/>
      <c r="B71" s="404"/>
      <c r="C71" s="672" t="s">
        <v>478</v>
      </c>
      <c r="D71" s="670" t="s">
        <v>122</v>
      </c>
      <c r="E71" s="671">
        <v>0</v>
      </c>
      <c r="H71" s="312"/>
      <c r="I71" s="312"/>
      <c r="J71" s="312"/>
      <c r="K71" s="312"/>
      <c r="L71" s="312"/>
      <c r="M71" s="312"/>
      <c r="N71" s="312"/>
      <c r="O71" s="312"/>
      <c r="P71" s="312"/>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c r="HB71" s="37"/>
      <c r="HC71" s="37"/>
      <c r="HD71" s="37"/>
      <c r="HE71" s="37"/>
      <c r="HF71" s="37"/>
      <c r="HG71" s="37"/>
      <c r="HH71" s="37"/>
      <c r="HI71" s="37"/>
      <c r="HJ71" s="37"/>
      <c r="HK71" s="37"/>
      <c r="HL71" s="37"/>
      <c r="HM71" s="37"/>
      <c r="HN71" s="37"/>
      <c r="HO71" s="37"/>
      <c r="HP71" s="37"/>
      <c r="HQ71" s="37"/>
      <c r="HR71" s="37"/>
      <c r="HS71" s="37"/>
      <c r="HT71" s="37"/>
      <c r="HU71" s="37"/>
      <c r="HV71" s="37"/>
      <c r="HW71" s="37"/>
      <c r="HX71" s="37"/>
      <c r="HY71" s="37"/>
      <c r="HZ71" s="37"/>
      <c r="IA71" s="37"/>
      <c r="IB71" s="37"/>
      <c r="IC71" s="37"/>
    </row>
    <row r="72" spans="1:237" ht="14.4" customHeight="1" thickBot="1">
      <c r="A72" s="312"/>
      <c r="B72" s="402" t="s">
        <v>147</v>
      </c>
      <c r="C72" s="666" t="s">
        <v>479</v>
      </c>
      <c r="D72" s="667" t="s">
        <v>122</v>
      </c>
      <c r="E72" s="668">
        <f>SUM(E73:E75)</f>
        <v>0</v>
      </c>
      <c r="H72" s="312"/>
      <c r="I72" s="312"/>
      <c r="J72" s="312"/>
      <c r="K72" s="312"/>
      <c r="L72" s="312"/>
      <c r="M72" s="312"/>
      <c r="N72" s="312"/>
      <c r="O72" s="312"/>
      <c r="P72" s="312"/>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37"/>
      <c r="GB72" s="37"/>
      <c r="GC72" s="37"/>
      <c r="GD72" s="37"/>
      <c r="GE72" s="37"/>
      <c r="GF72" s="37"/>
      <c r="GG72" s="37"/>
      <c r="GH72" s="37"/>
      <c r="GI72" s="37"/>
      <c r="GJ72" s="37"/>
      <c r="GK72" s="37"/>
      <c r="GL72" s="37"/>
      <c r="GM72" s="37"/>
      <c r="GN72" s="37"/>
      <c r="GO72" s="37"/>
      <c r="GP72" s="37"/>
      <c r="GQ72" s="37"/>
      <c r="GR72" s="37"/>
      <c r="GS72" s="37"/>
      <c r="GT72" s="37"/>
      <c r="GU72" s="37"/>
      <c r="GV72" s="37"/>
      <c r="GW72" s="37"/>
      <c r="GX72" s="37"/>
      <c r="GY72" s="37"/>
      <c r="GZ72" s="37"/>
      <c r="HA72" s="37"/>
      <c r="HB72" s="37"/>
      <c r="HC72" s="37"/>
      <c r="HD72" s="37"/>
      <c r="HE72" s="37"/>
      <c r="HF72" s="37"/>
      <c r="HG72" s="37"/>
      <c r="HH72" s="37"/>
      <c r="HI72" s="37"/>
      <c r="HJ72" s="37"/>
      <c r="HK72" s="37"/>
      <c r="HL72" s="37"/>
      <c r="HM72" s="37"/>
      <c r="HN72" s="37"/>
      <c r="HO72" s="37"/>
      <c r="HP72" s="37"/>
      <c r="HQ72" s="37"/>
      <c r="HR72" s="37"/>
      <c r="HS72" s="37"/>
      <c r="HT72" s="37"/>
      <c r="HU72" s="37"/>
      <c r="HV72" s="37"/>
      <c r="HW72" s="37"/>
      <c r="HX72" s="37"/>
      <c r="HY72" s="37"/>
      <c r="HZ72" s="37"/>
      <c r="IA72" s="37"/>
      <c r="IB72" s="37"/>
      <c r="IC72" s="37"/>
    </row>
    <row r="73" spans="1:237" ht="14.4" customHeight="1" thickBot="1">
      <c r="A73" s="312"/>
      <c r="B73" s="406"/>
      <c r="C73" s="672" t="s">
        <v>148</v>
      </c>
      <c r="D73" s="670" t="s">
        <v>122</v>
      </c>
      <c r="E73" s="671">
        <v>0</v>
      </c>
      <c r="H73" s="312"/>
      <c r="I73" s="312"/>
      <c r="J73" s="312"/>
      <c r="K73" s="312"/>
      <c r="L73" s="312"/>
      <c r="M73" s="312"/>
      <c r="N73" s="312"/>
      <c r="O73" s="312"/>
      <c r="P73" s="312"/>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row>
    <row r="74" spans="1:237" ht="14.4" customHeight="1" thickBot="1">
      <c r="A74" s="312"/>
      <c r="B74" s="407"/>
      <c r="C74" s="672" t="s">
        <v>149</v>
      </c>
      <c r="D74" s="670" t="s">
        <v>122</v>
      </c>
      <c r="E74" s="671">
        <v>0</v>
      </c>
      <c r="H74" s="312"/>
      <c r="I74" s="312"/>
      <c r="J74" s="312"/>
      <c r="K74" s="312"/>
      <c r="L74" s="312"/>
      <c r="M74" s="312"/>
      <c r="N74" s="312"/>
      <c r="O74" s="312"/>
      <c r="P74" s="312"/>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c r="GF74" s="37"/>
      <c r="GG74" s="37"/>
      <c r="GH74" s="37"/>
      <c r="GI74" s="37"/>
      <c r="GJ74" s="37"/>
      <c r="GK74" s="37"/>
      <c r="GL74" s="37"/>
      <c r="GM74" s="37"/>
      <c r="GN74" s="37"/>
      <c r="GO74" s="37"/>
      <c r="GP74" s="37"/>
      <c r="GQ74" s="37"/>
      <c r="GR74" s="37"/>
      <c r="GS74" s="37"/>
      <c r="GT74" s="37"/>
      <c r="GU74" s="37"/>
      <c r="GV74" s="37"/>
      <c r="GW74" s="37"/>
      <c r="GX74" s="37"/>
      <c r="GY74" s="37"/>
      <c r="GZ74" s="37"/>
      <c r="HA74" s="37"/>
      <c r="HB74" s="37"/>
      <c r="HC74" s="37"/>
      <c r="HD74" s="37"/>
      <c r="HE74" s="37"/>
      <c r="HF74" s="37"/>
      <c r="HG74" s="37"/>
      <c r="HH74" s="37"/>
      <c r="HI74" s="37"/>
      <c r="HJ74" s="37"/>
      <c r="HK74" s="37"/>
      <c r="HL74" s="37"/>
      <c r="HM74" s="37"/>
      <c r="HN74" s="37"/>
      <c r="HO74" s="37"/>
      <c r="HP74" s="37"/>
      <c r="HQ74" s="37"/>
      <c r="HR74" s="37"/>
      <c r="HS74" s="37"/>
      <c r="HT74" s="37"/>
      <c r="HU74" s="37"/>
      <c r="HV74" s="37"/>
      <c r="HW74" s="37"/>
      <c r="HX74" s="37"/>
      <c r="HY74" s="37"/>
      <c r="HZ74" s="37"/>
      <c r="IA74" s="37"/>
      <c r="IB74" s="37"/>
      <c r="IC74" s="37"/>
    </row>
    <row r="75" spans="1:237" ht="14.4" customHeight="1" thickBot="1">
      <c r="A75" s="312"/>
      <c r="B75" s="408"/>
      <c r="C75" s="672" t="s">
        <v>480</v>
      </c>
      <c r="D75" s="670" t="s">
        <v>122</v>
      </c>
      <c r="E75" s="671">
        <v>0</v>
      </c>
      <c r="H75" s="312"/>
      <c r="I75" s="312"/>
      <c r="J75" s="312"/>
      <c r="K75" s="312"/>
      <c r="L75" s="312"/>
      <c r="M75" s="312"/>
      <c r="N75" s="312"/>
      <c r="O75" s="312"/>
      <c r="P75" s="312"/>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c r="GF75" s="37"/>
      <c r="GG75" s="37"/>
      <c r="GH75" s="37"/>
      <c r="GI75" s="37"/>
      <c r="GJ75" s="37"/>
      <c r="GK75" s="37"/>
      <c r="GL75" s="37"/>
      <c r="GM75" s="37"/>
      <c r="GN75" s="37"/>
      <c r="GO75" s="37"/>
      <c r="GP75" s="37"/>
      <c r="GQ75" s="37"/>
      <c r="GR75" s="37"/>
      <c r="GS75" s="37"/>
      <c r="GT75" s="37"/>
      <c r="GU75" s="37"/>
      <c r="GV75" s="37"/>
      <c r="GW75" s="37"/>
      <c r="GX75" s="37"/>
      <c r="GY75" s="37"/>
      <c r="GZ75" s="37"/>
      <c r="HA75" s="37"/>
      <c r="HB75" s="37"/>
      <c r="HC75" s="37"/>
      <c r="HD75" s="37"/>
      <c r="HE75" s="37"/>
      <c r="HF75" s="37"/>
      <c r="HG75" s="37"/>
      <c r="HH75" s="37"/>
      <c r="HI75" s="37"/>
      <c r="HJ75" s="37"/>
      <c r="HK75" s="37"/>
      <c r="HL75" s="37"/>
      <c r="HM75" s="37"/>
      <c r="HN75" s="37"/>
      <c r="HO75" s="37"/>
      <c r="HP75" s="37"/>
      <c r="HQ75" s="37"/>
      <c r="HR75" s="37"/>
      <c r="HS75" s="37"/>
      <c r="HT75" s="37"/>
      <c r="HU75" s="37"/>
      <c r="HV75" s="37"/>
      <c r="HW75" s="37"/>
      <c r="HX75" s="37"/>
      <c r="HY75" s="37"/>
      <c r="HZ75" s="37"/>
      <c r="IA75" s="37"/>
      <c r="IB75" s="37"/>
      <c r="IC75" s="37"/>
    </row>
    <row r="76" spans="1:237" ht="14.4" customHeight="1" thickBot="1">
      <c r="A76" s="312"/>
      <c r="B76" s="409" t="s">
        <v>150</v>
      </c>
      <c r="C76" s="666" t="s">
        <v>481</v>
      </c>
      <c r="D76" s="667" t="s">
        <v>122</v>
      </c>
      <c r="E76" s="668">
        <f>SUM(E77:E79)</f>
        <v>0</v>
      </c>
      <c r="H76" s="312"/>
      <c r="I76" s="312"/>
      <c r="J76" s="312"/>
      <c r="K76" s="312"/>
      <c r="L76" s="312"/>
      <c r="M76" s="312"/>
      <c r="N76" s="312"/>
      <c r="O76" s="312"/>
      <c r="P76" s="312"/>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c r="GF76" s="37"/>
      <c r="GG76" s="37"/>
      <c r="GH76" s="37"/>
      <c r="GI76" s="37"/>
      <c r="GJ76" s="37"/>
      <c r="GK76" s="37"/>
      <c r="GL76" s="37"/>
      <c r="GM76" s="37"/>
      <c r="GN76" s="37"/>
      <c r="GO76" s="37"/>
      <c r="GP76" s="37"/>
      <c r="GQ76" s="37"/>
      <c r="GR76" s="37"/>
      <c r="GS76" s="37"/>
      <c r="GT76" s="37"/>
      <c r="GU76" s="37"/>
      <c r="GV76" s="37"/>
      <c r="GW76" s="37"/>
      <c r="GX76" s="37"/>
      <c r="GY76" s="37"/>
      <c r="GZ76" s="37"/>
      <c r="HA76" s="37"/>
      <c r="HB76" s="37"/>
      <c r="HC76" s="37"/>
      <c r="HD76" s="37"/>
      <c r="HE76" s="37"/>
      <c r="HF76" s="37"/>
      <c r="HG76" s="37"/>
      <c r="HH76" s="37"/>
      <c r="HI76" s="37"/>
      <c r="HJ76" s="37"/>
      <c r="HK76" s="37"/>
      <c r="HL76" s="37"/>
      <c r="HM76" s="37"/>
      <c r="HN76" s="37"/>
      <c r="HO76" s="37"/>
      <c r="HP76" s="37"/>
      <c r="HQ76" s="37"/>
      <c r="HR76" s="37"/>
      <c r="HS76" s="37"/>
      <c r="HT76" s="37"/>
      <c r="HU76" s="37"/>
      <c r="HV76" s="37"/>
      <c r="HW76" s="37"/>
      <c r="HX76" s="37"/>
      <c r="HY76" s="37"/>
      <c r="HZ76" s="37"/>
      <c r="IA76" s="37"/>
      <c r="IB76" s="37"/>
      <c r="IC76" s="37"/>
    </row>
    <row r="77" spans="1:237" ht="14.4" customHeight="1" thickBot="1">
      <c r="A77" s="312"/>
      <c r="B77" s="407"/>
      <c r="C77" s="672" t="s">
        <v>151</v>
      </c>
      <c r="D77" s="670" t="s">
        <v>122</v>
      </c>
      <c r="E77" s="671">
        <v>0</v>
      </c>
      <c r="H77" s="312"/>
      <c r="I77" s="312"/>
      <c r="J77" s="312"/>
      <c r="K77" s="312"/>
      <c r="L77" s="312"/>
      <c r="M77" s="312"/>
      <c r="N77" s="312"/>
      <c r="O77" s="312"/>
      <c r="P77" s="312"/>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37"/>
      <c r="GB77" s="37"/>
      <c r="GC77" s="37"/>
      <c r="GD77" s="37"/>
      <c r="GE77" s="37"/>
      <c r="GF77" s="37"/>
      <c r="GG77" s="37"/>
      <c r="GH77" s="37"/>
      <c r="GI77" s="37"/>
      <c r="GJ77" s="37"/>
      <c r="GK77" s="37"/>
      <c r="GL77" s="37"/>
      <c r="GM77" s="37"/>
      <c r="GN77" s="37"/>
      <c r="GO77" s="37"/>
      <c r="GP77" s="37"/>
      <c r="GQ77" s="37"/>
      <c r="GR77" s="37"/>
      <c r="GS77" s="37"/>
      <c r="GT77" s="37"/>
      <c r="GU77" s="37"/>
      <c r="GV77" s="37"/>
      <c r="GW77" s="37"/>
      <c r="GX77" s="37"/>
      <c r="GY77" s="37"/>
      <c r="GZ77" s="37"/>
      <c r="HA77" s="37"/>
      <c r="HB77" s="37"/>
      <c r="HC77" s="37"/>
      <c r="HD77" s="37"/>
      <c r="HE77" s="37"/>
      <c r="HF77" s="37"/>
      <c r="HG77" s="37"/>
      <c r="HH77" s="37"/>
      <c r="HI77" s="37"/>
      <c r="HJ77" s="37"/>
      <c r="HK77" s="37"/>
      <c r="HL77" s="37"/>
      <c r="HM77" s="37"/>
      <c r="HN77" s="37"/>
      <c r="HO77" s="37"/>
      <c r="HP77" s="37"/>
      <c r="HQ77" s="37"/>
      <c r="HR77" s="37"/>
      <c r="HS77" s="37"/>
      <c r="HT77" s="37"/>
      <c r="HU77" s="37"/>
      <c r="HV77" s="37"/>
      <c r="HW77" s="37"/>
      <c r="HX77" s="37"/>
      <c r="HY77" s="37"/>
      <c r="HZ77" s="37"/>
      <c r="IA77" s="37"/>
      <c r="IB77" s="37"/>
      <c r="IC77" s="37"/>
    </row>
    <row r="78" spans="1:237" ht="14.4" customHeight="1" thickBot="1">
      <c r="A78" s="312"/>
      <c r="B78" s="403"/>
      <c r="C78" s="672" t="s">
        <v>152</v>
      </c>
      <c r="D78" s="670" t="s">
        <v>122</v>
      </c>
      <c r="E78" s="671">
        <v>0</v>
      </c>
      <c r="H78" s="312"/>
      <c r="I78" s="312"/>
      <c r="J78" s="312"/>
      <c r="K78" s="312"/>
      <c r="L78" s="312"/>
      <c r="M78" s="312"/>
      <c r="N78" s="312"/>
      <c r="O78" s="312"/>
      <c r="P78" s="312"/>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row>
    <row r="79" spans="1:237" ht="14.4" customHeight="1" thickBot="1">
      <c r="A79" s="312"/>
      <c r="B79" s="408"/>
      <c r="C79" s="672" t="s">
        <v>482</v>
      </c>
      <c r="D79" s="670" t="s">
        <v>122</v>
      </c>
      <c r="E79" s="671">
        <v>0</v>
      </c>
      <c r="H79" s="312"/>
      <c r="I79" s="312"/>
      <c r="J79" s="312"/>
      <c r="K79" s="312"/>
      <c r="L79" s="312"/>
      <c r="M79" s="312"/>
      <c r="N79" s="312"/>
      <c r="O79" s="312"/>
      <c r="P79" s="312"/>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37"/>
      <c r="GB79" s="37"/>
      <c r="GC79" s="37"/>
      <c r="GD79" s="37"/>
      <c r="GE79" s="37"/>
      <c r="GF79" s="37"/>
      <c r="GG79" s="37"/>
      <c r="GH79" s="37"/>
      <c r="GI79" s="37"/>
      <c r="GJ79" s="37"/>
      <c r="GK79" s="37"/>
      <c r="GL79" s="37"/>
      <c r="GM79" s="37"/>
      <c r="GN79" s="37"/>
      <c r="GO79" s="37"/>
      <c r="GP79" s="37"/>
      <c r="GQ79" s="37"/>
      <c r="GR79" s="37"/>
      <c r="GS79" s="37"/>
      <c r="GT79" s="37"/>
      <c r="GU79" s="37"/>
      <c r="GV79" s="37"/>
      <c r="GW79" s="37"/>
      <c r="GX79" s="37"/>
      <c r="GY79" s="37"/>
      <c r="GZ79" s="37"/>
      <c r="HA79" s="37"/>
      <c r="HB79" s="37"/>
      <c r="HC79" s="37"/>
      <c r="HD79" s="37"/>
      <c r="HE79" s="37"/>
      <c r="HF79" s="37"/>
      <c r="HG79" s="37"/>
      <c r="HH79" s="37"/>
      <c r="HI79" s="37"/>
      <c r="HJ79" s="37"/>
      <c r="HK79" s="37"/>
      <c r="HL79" s="37"/>
      <c r="HM79" s="37"/>
      <c r="HN79" s="37"/>
      <c r="HO79" s="37"/>
      <c r="HP79" s="37"/>
      <c r="HQ79" s="37"/>
      <c r="HR79" s="37"/>
      <c r="HS79" s="37"/>
      <c r="HT79" s="37"/>
      <c r="HU79" s="37"/>
      <c r="HV79" s="37"/>
      <c r="HW79" s="37"/>
      <c r="HX79" s="37"/>
      <c r="HY79" s="37"/>
      <c r="HZ79" s="37"/>
      <c r="IA79" s="37"/>
      <c r="IB79" s="37"/>
      <c r="IC79" s="37"/>
    </row>
    <row r="80" spans="1:237" ht="14.4" customHeight="1" thickBot="1">
      <c r="A80" s="312"/>
      <c r="B80" s="409" t="s">
        <v>153</v>
      </c>
      <c r="C80" s="666" t="s">
        <v>483</v>
      </c>
      <c r="D80" s="667" t="s">
        <v>122</v>
      </c>
      <c r="E80" s="668">
        <f>SUM(E81:E83)</f>
        <v>0</v>
      </c>
      <c r="H80" s="312"/>
      <c r="I80" s="312"/>
      <c r="J80" s="312"/>
      <c r="K80" s="312"/>
      <c r="L80" s="312"/>
      <c r="M80" s="312"/>
      <c r="N80" s="312"/>
      <c r="O80" s="312"/>
      <c r="P80" s="312"/>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row>
    <row r="81" spans="1:237" ht="14.4" customHeight="1" thickBot="1">
      <c r="A81" s="312"/>
      <c r="B81" s="403"/>
      <c r="C81" s="672" t="s">
        <v>154</v>
      </c>
      <c r="D81" s="670" t="s">
        <v>122</v>
      </c>
      <c r="E81" s="671">
        <v>0</v>
      </c>
      <c r="H81" s="312"/>
      <c r="I81" s="312"/>
      <c r="J81" s="312"/>
      <c r="K81" s="312"/>
      <c r="L81" s="312"/>
      <c r="M81" s="312"/>
      <c r="N81" s="312"/>
      <c r="O81" s="312"/>
      <c r="P81" s="312"/>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row>
    <row r="82" spans="1:237" ht="14.4" customHeight="1" thickBot="1">
      <c r="A82" s="312"/>
      <c r="B82" s="406"/>
      <c r="C82" s="672" t="s">
        <v>155</v>
      </c>
      <c r="D82" s="670" t="s">
        <v>122</v>
      </c>
      <c r="E82" s="671">
        <v>0</v>
      </c>
      <c r="H82" s="312"/>
      <c r="I82" s="312"/>
      <c r="J82" s="312"/>
      <c r="K82" s="312"/>
      <c r="L82" s="312"/>
      <c r="M82" s="312"/>
      <c r="N82" s="312"/>
      <c r="O82" s="312"/>
      <c r="P82" s="312"/>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c r="GF82" s="37"/>
      <c r="GG82" s="37"/>
      <c r="GH82" s="37"/>
      <c r="GI82" s="37"/>
      <c r="GJ82" s="37"/>
      <c r="GK82" s="37"/>
      <c r="GL82" s="37"/>
      <c r="GM82" s="37"/>
      <c r="GN82" s="37"/>
      <c r="GO82" s="37"/>
      <c r="GP82" s="37"/>
      <c r="GQ82" s="37"/>
      <c r="GR82" s="37"/>
      <c r="GS82" s="37"/>
      <c r="GT82" s="37"/>
      <c r="GU82" s="37"/>
      <c r="GV82" s="37"/>
      <c r="GW82" s="37"/>
      <c r="GX82" s="37"/>
      <c r="GY82" s="37"/>
      <c r="GZ82" s="37"/>
      <c r="HA82" s="37"/>
      <c r="HB82" s="37"/>
      <c r="HC82" s="37"/>
      <c r="HD82" s="37"/>
      <c r="HE82" s="37"/>
      <c r="HF82" s="37"/>
      <c r="HG82" s="37"/>
      <c r="HH82" s="37"/>
      <c r="HI82" s="37"/>
      <c r="HJ82" s="37"/>
      <c r="HK82" s="37"/>
      <c r="HL82" s="37"/>
      <c r="HM82" s="37"/>
      <c r="HN82" s="37"/>
      <c r="HO82" s="37"/>
      <c r="HP82" s="37"/>
      <c r="HQ82" s="37"/>
      <c r="HR82" s="37"/>
      <c r="HS82" s="37"/>
      <c r="HT82" s="37"/>
      <c r="HU82" s="37"/>
      <c r="HV82" s="37"/>
      <c r="HW82" s="37"/>
      <c r="HX82" s="37"/>
      <c r="HY82" s="37"/>
      <c r="HZ82" s="37"/>
      <c r="IA82" s="37"/>
      <c r="IB82" s="37"/>
      <c r="IC82" s="37"/>
    </row>
    <row r="83" spans="1:237" ht="14.4" customHeight="1" thickBot="1">
      <c r="A83" s="312"/>
      <c r="B83" s="408"/>
      <c r="C83" s="672" t="s">
        <v>484</v>
      </c>
      <c r="D83" s="670" t="s">
        <v>122</v>
      </c>
      <c r="E83" s="671">
        <v>0</v>
      </c>
      <c r="H83" s="312"/>
      <c r="I83" s="312"/>
      <c r="J83" s="312"/>
      <c r="K83" s="312"/>
      <c r="L83" s="312"/>
      <c r="M83" s="312"/>
      <c r="N83" s="312"/>
      <c r="O83" s="312"/>
      <c r="P83" s="312"/>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row>
    <row r="84" spans="1:237" ht="14.4" customHeight="1" thickBot="1">
      <c r="A84" s="312"/>
      <c r="B84" s="409" t="s">
        <v>524</v>
      </c>
      <c r="C84" s="666" t="s">
        <v>485</v>
      </c>
      <c r="D84" s="667" t="s">
        <v>122</v>
      </c>
      <c r="E84" s="668">
        <f>SUM(E85:E87)</f>
        <v>0</v>
      </c>
      <c r="H84" s="312"/>
      <c r="I84" s="312"/>
      <c r="J84" s="312"/>
      <c r="K84" s="312"/>
      <c r="L84" s="312"/>
      <c r="M84" s="312"/>
      <c r="N84" s="312"/>
      <c r="O84" s="312"/>
      <c r="P84" s="312"/>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row>
    <row r="85" spans="1:237" ht="14.4" customHeight="1" thickBot="1">
      <c r="A85" s="312"/>
      <c r="B85" s="407" t="s">
        <v>445</v>
      </c>
      <c r="C85" s="672" t="s">
        <v>156</v>
      </c>
      <c r="D85" s="670" t="s">
        <v>122</v>
      </c>
      <c r="E85" s="671">
        <v>0</v>
      </c>
      <c r="H85" s="312"/>
      <c r="I85" s="312"/>
      <c r="J85" s="312"/>
      <c r="K85" s="312"/>
      <c r="L85" s="312"/>
      <c r="M85" s="312"/>
      <c r="N85" s="312"/>
      <c r="O85" s="312"/>
      <c r="P85" s="312"/>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row>
    <row r="86" spans="1:237" ht="14.4" customHeight="1" thickBot="1">
      <c r="A86" s="312"/>
      <c r="B86" s="403"/>
      <c r="C86" s="672" t="s">
        <v>157</v>
      </c>
      <c r="D86" s="670" t="s">
        <v>122</v>
      </c>
      <c r="E86" s="671">
        <v>0</v>
      </c>
      <c r="H86" s="312"/>
      <c r="I86" s="312"/>
      <c r="J86" s="312"/>
      <c r="K86" s="312"/>
      <c r="L86" s="312"/>
      <c r="M86" s="312"/>
      <c r="N86" s="312"/>
      <c r="O86" s="312"/>
      <c r="P86" s="312"/>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row>
    <row r="87" spans="1:237" ht="15" customHeight="1" thickBot="1">
      <c r="A87" s="312"/>
      <c r="B87" s="408"/>
      <c r="C87" s="673" t="s">
        <v>486</v>
      </c>
      <c r="D87" s="674" t="s">
        <v>122</v>
      </c>
      <c r="E87" s="675">
        <v>0</v>
      </c>
      <c r="H87" s="312"/>
      <c r="I87" s="312"/>
      <c r="J87" s="312"/>
      <c r="K87" s="312"/>
      <c r="L87" s="312"/>
      <c r="M87" s="312"/>
      <c r="N87" s="312"/>
      <c r="O87" s="312"/>
      <c r="P87" s="312"/>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row>
    <row r="88" spans="1:237" ht="15" thickBot="1">
      <c r="A88" s="312"/>
      <c r="B88" s="312"/>
      <c r="C88" s="312"/>
      <c r="D88" s="312"/>
      <c r="E88" s="312"/>
      <c r="H88" s="312"/>
      <c r="I88" s="312"/>
      <c r="J88" s="312"/>
      <c r="K88" s="312"/>
      <c r="L88" s="312"/>
      <c r="M88" s="312"/>
      <c r="N88" s="312"/>
      <c r="O88" s="312"/>
      <c r="P88" s="312"/>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row>
    <row r="89" spans="1:237" ht="15" customHeight="1" thickBot="1">
      <c r="A89" s="501" t="s">
        <v>6</v>
      </c>
      <c r="B89" s="727" t="s">
        <v>158</v>
      </c>
      <c r="C89" s="728"/>
      <c r="D89" s="728"/>
      <c r="E89" s="729"/>
      <c r="H89" s="312"/>
      <c r="I89" s="312"/>
      <c r="J89" s="312"/>
      <c r="K89" s="312"/>
      <c r="L89" s="312"/>
      <c r="M89" s="312"/>
      <c r="N89" s="312"/>
      <c r="O89" s="312"/>
      <c r="P89" s="312"/>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row>
    <row r="90" spans="1:237" ht="18.600000000000001" thickBot="1">
      <c r="A90" s="312" t="s">
        <v>159</v>
      </c>
      <c r="B90" s="366" t="s">
        <v>160</v>
      </c>
      <c r="C90" s="367" t="s">
        <v>145</v>
      </c>
      <c r="D90" s="367" t="s">
        <v>31</v>
      </c>
      <c r="E90" s="368" t="s">
        <v>77</v>
      </c>
      <c r="I90" s="312"/>
      <c r="J90" s="312"/>
      <c r="K90" s="312"/>
      <c r="L90" s="312"/>
      <c r="M90" s="312"/>
      <c r="N90" s="312"/>
      <c r="O90" s="312"/>
      <c r="P90" s="312"/>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row>
    <row r="91" spans="1:237" ht="14.4" customHeight="1" thickBot="1">
      <c r="A91" s="312"/>
      <c r="B91" s="402" t="s">
        <v>161</v>
      </c>
      <c r="C91" s="666" t="s">
        <v>162</v>
      </c>
      <c r="D91" s="667" t="s">
        <v>122</v>
      </c>
      <c r="E91" s="668">
        <f>SUM(E92:E94)</f>
        <v>0</v>
      </c>
      <c r="I91" s="312"/>
      <c r="J91" s="312"/>
      <c r="K91" s="312"/>
      <c r="L91" s="312"/>
      <c r="M91" s="312"/>
      <c r="N91" s="312"/>
      <c r="O91" s="312"/>
      <c r="P91" s="312"/>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row>
    <row r="92" spans="1:237" ht="14.4" customHeight="1" thickBot="1">
      <c r="A92" s="312"/>
      <c r="B92" s="407"/>
      <c r="C92" s="669" t="s">
        <v>163</v>
      </c>
      <c r="D92" s="670" t="s">
        <v>122</v>
      </c>
      <c r="E92" s="671">
        <v>0</v>
      </c>
      <c r="I92" s="312"/>
      <c r="J92" s="312"/>
      <c r="K92" s="312"/>
      <c r="L92" s="312"/>
      <c r="M92" s="312"/>
      <c r="N92" s="312"/>
      <c r="O92" s="312"/>
      <c r="P92" s="312"/>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row>
    <row r="93" spans="1:237" ht="14.4" customHeight="1" thickBot="1">
      <c r="A93" s="312"/>
      <c r="B93" s="403"/>
      <c r="C93" s="669" t="s">
        <v>164</v>
      </c>
      <c r="D93" s="670" t="s">
        <v>122</v>
      </c>
      <c r="E93" s="671">
        <v>0</v>
      </c>
      <c r="I93" s="312"/>
      <c r="J93" s="312"/>
      <c r="K93" s="312"/>
      <c r="L93" s="312"/>
      <c r="M93" s="312"/>
      <c r="N93" s="312"/>
      <c r="O93" s="312"/>
      <c r="P93" s="312"/>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row>
    <row r="94" spans="1:237" ht="14.4" customHeight="1" thickBot="1">
      <c r="A94" s="312"/>
      <c r="B94" s="406"/>
      <c r="C94" s="707" t="s">
        <v>165</v>
      </c>
      <c r="D94" s="670" t="s">
        <v>122</v>
      </c>
      <c r="E94" s="671">
        <v>0</v>
      </c>
      <c r="I94" s="312"/>
      <c r="J94" s="312"/>
      <c r="K94" s="312"/>
      <c r="L94" s="312"/>
      <c r="M94" s="312"/>
      <c r="N94" s="312"/>
      <c r="O94" s="312"/>
      <c r="P94" s="312"/>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row>
    <row r="95" spans="1:237" ht="14.4" customHeight="1" thickBot="1">
      <c r="A95" s="312"/>
      <c r="B95" s="406"/>
      <c r="C95" s="708" t="s">
        <v>166</v>
      </c>
      <c r="D95" s="709" t="s">
        <v>122</v>
      </c>
      <c r="E95" s="710">
        <f>SUM(E96:E98)</f>
        <v>0</v>
      </c>
      <c r="H95" s="312"/>
      <c r="I95" s="312"/>
      <c r="J95" s="312"/>
      <c r="K95" s="312"/>
      <c r="L95" s="312"/>
      <c r="M95" s="312"/>
      <c r="N95" s="312"/>
      <c r="O95" s="312"/>
      <c r="P95" s="312"/>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row>
    <row r="96" spans="1:237" ht="14.4" customHeight="1" thickBot="1">
      <c r="A96" s="312"/>
      <c r="B96" s="407"/>
      <c r="C96" s="669" t="s">
        <v>487</v>
      </c>
      <c r="D96" s="670" t="s">
        <v>122</v>
      </c>
      <c r="E96" s="671">
        <v>0</v>
      </c>
      <c r="H96" s="312"/>
      <c r="I96" s="312"/>
      <c r="J96" s="312"/>
      <c r="K96" s="312"/>
      <c r="L96" s="312"/>
      <c r="M96" s="312"/>
      <c r="N96" s="312"/>
      <c r="O96" s="312"/>
      <c r="P96" s="312"/>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row>
    <row r="97" spans="1:237" ht="14.4" customHeight="1" thickBot="1">
      <c r="A97" s="312"/>
      <c r="B97" s="406"/>
      <c r="C97" s="669" t="s">
        <v>488</v>
      </c>
      <c r="D97" s="670" t="s">
        <v>122</v>
      </c>
      <c r="E97" s="671">
        <v>0</v>
      </c>
      <c r="H97" s="312"/>
      <c r="I97" s="312"/>
      <c r="J97" s="312"/>
      <c r="K97" s="312"/>
      <c r="L97" s="312"/>
      <c r="M97" s="312"/>
      <c r="N97" s="312"/>
      <c r="O97" s="312"/>
      <c r="P97" s="312"/>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row>
    <row r="98" spans="1:237" ht="15" customHeight="1" thickBot="1">
      <c r="A98" s="312"/>
      <c r="B98" s="408"/>
      <c r="C98" s="688" t="s">
        <v>489</v>
      </c>
      <c r="D98" s="674" t="s">
        <v>122</v>
      </c>
      <c r="E98" s="675">
        <v>0</v>
      </c>
      <c r="H98" s="312"/>
      <c r="I98" s="312"/>
      <c r="J98" s="312"/>
      <c r="K98" s="312"/>
      <c r="L98" s="312"/>
      <c r="M98" s="312"/>
      <c r="N98" s="312"/>
      <c r="O98" s="312"/>
      <c r="P98" s="312"/>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row>
    <row r="99" spans="1:237" ht="15" thickBot="1">
      <c r="A99" s="312"/>
      <c r="B99" s="312"/>
      <c r="C99" s="312"/>
      <c r="D99" s="312"/>
      <c r="E99" s="312"/>
      <c r="H99" s="312"/>
      <c r="I99" s="312"/>
      <c r="J99" s="312"/>
      <c r="K99" s="312"/>
      <c r="L99" s="312"/>
      <c r="M99" s="312"/>
      <c r="N99" s="312"/>
      <c r="O99" s="312"/>
      <c r="P99" s="312"/>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row>
    <row r="100" spans="1:237" ht="15" customHeight="1" thickBot="1">
      <c r="A100" s="522" t="s">
        <v>6</v>
      </c>
      <c r="B100" s="727" t="s">
        <v>158</v>
      </c>
      <c r="C100" s="728"/>
      <c r="D100" s="728"/>
      <c r="E100" s="729"/>
      <c r="H100" s="312"/>
      <c r="I100" s="312"/>
      <c r="J100" s="312"/>
      <c r="K100" s="312"/>
      <c r="L100" s="312"/>
      <c r="M100" s="312"/>
      <c r="N100" s="312"/>
      <c r="O100" s="312"/>
      <c r="P100" s="312"/>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row>
    <row r="101" spans="1:237" ht="15" customHeight="1" thickBot="1">
      <c r="A101" s="312" t="s">
        <v>167</v>
      </c>
      <c r="B101" s="366" t="s">
        <v>168</v>
      </c>
      <c r="C101" s="366" t="s">
        <v>169</v>
      </c>
      <c r="D101" s="367" t="s">
        <v>170</v>
      </c>
      <c r="E101" s="368" t="s">
        <v>77</v>
      </c>
      <c r="H101" s="312"/>
      <c r="I101" s="312"/>
      <c r="J101" s="312"/>
      <c r="K101" s="312"/>
      <c r="L101" s="312"/>
      <c r="M101" s="312"/>
      <c r="N101" s="312"/>
      <c r="O101" s="312"/>
      <c r="P101" s="312"/>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row>
    <row r="102" spans="1:237" ht="15" customHeight="1" thickBot="1">
      <c r="A102" s="312"/>
      <c r="B102" s="402" t="s">
        <v>171</v>
      </c>
      <c r="C102" s="704" t="s">
        <v>172</v>
      </c>
      <c r="D102" s="667" t="s">
        <v>173</v>
      </c>
      <c r="E102" s="668">
        <f>SUM(E103:E105)</f>
        <v>0</v>
      </c>
      <c r="H102" s="312"/>
      <c r="I102" s="312"/>
      <c r="J102" s="312"/>
      <c r="K102" s="312"/>
      <c r="L102" s="312"/>
      <c r="M102" s="312"/>
      <c r="N102" s="312"/>
      <c r="O102" s="312"/>
      <c r="P102" s="312"/>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row>
    <row r="103" spans="1:237" ht="15" customHeight="1" thickBot="1">
      <c r="A103" s="312"/>
      <c r="B103" s="407"/>
      <c r="C103" s="705" t="s">
        <v>174</v>
      </c>
      <c r="D103" s="670" t="s">
        <v>173</v>
      </c>
      <c r="E103" s="671">
        <v>0</v>
      </c>
      <c r="H103" s="312"/>
      <c r="I103" s="312"/>
      <c r="J103" s="312"/>
      <c r="K103" s="312"/>
      <c r="L103" s="312"/>
      <c r="M103" s="312"/>
      <c r="N103" s="312"/>
      <c r="O103" s="312"/>
      <c r="P103" s="312"/>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row>
    <row r="104" spans="1:237" ht="15" customHeight="1" thickBot="1">
      <c r="A104" s="312"/>
      <c r="B104" s="403"/>
      <c r="C104" s="705" t="s">
        <v>175</v>
      </c>
      <c r="D104" s="670" t="s">
        <v>173</v>
      </c>
      <c r="E104" s="671">
        <v>0</v>
      </c>
      <c r="H104" s="312"/>
      <c r="I104" s="312"/>
      <c r="J104" s="312"/>
      <c r="K104" s="312"/>
      <c r="L104" s="312"/>
      <c r="M104" s="312"/>
      <c r="N104" s="312"/>
      <c r="O104" s="312"/>
      <c r="P104" s="312"/>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row>
    <row r="105" spans="1:237" ht="15" customHeight="1" thickBot="1">
      <c r="A105" s="312"/>
      <c r="B105" s="408"/>
      <c r="C105" s="706" t="s">
        <v>176</v>
      </c>
      <c r="D105" s="674" t="s">
        <v>173</v>
      </c>
      <c r="E105" s="675">
        <v>0</v>
      </c>
      <c r="H105" s="312"/>
      <c r="I105" s="312"/>
      <c r="J105" s="312"/>
      <c r="K105" s="312"/>
      <c r="L105" s="312"/>
      <c r="M105" s="312"/>
      <c r="N105" s="312"/>
      <c r="O105" s="312"/>
      <c r="P105" s="312"/>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row>
    <row r="106" spans="1:237" ht="15" customHeight="1">
      <c r="A106" s="312"/>
      <c r="B106" s="312"/>
      <c r="C106" s="312"/>
      <c r="D106" s="312"/>
      <c r="E106" s="312"/>
      <c r="H106" s="312"/>
      <c r="I106" s="312"/>
      <c r="J106" s="312"/>
      <c r="K106" s="312"/>
      <c r="L106" s="312"/>
      <c r="M106" s="312"/>
      <c r="N106" s="312"/>
      <c r="O106" s="312"/>
      <c r="P106" s="312"/>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row>
    <row r="107" spans="1:237" ht="21" customHeight="1" thickBot="1">
      <c r="A107" s="494" t="s">
        <v>177</v>
      </c>
      <c r="B107" s="740" t="s">
        <v>178</v>
      </c>
      <c r="C107" s="740"/>
      <c r="D107" s="545"/>
      <c r="E107" s="545"/>
      <c r="H107" s="312"/>
      <c r="I107" s="312"/>
      <c r="J107" s="312"/>
      <c r="K107" s="312"/>
      <c r="L107" s="312"/>
      <c r="M107" s="312"/>
      <c r="N107" s="312"/>
      <c r="O107" s="312"/>
      <c r="P107" s="312"/>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row>
    <row r="108" spans="1:237" ht="42" hidden="1" customHeight="1">
      <c r="A108" s="499"/>
      <c r="B108" s="500"/>
      <c r="C108" s="500"/>
      <c r="D108" s="499"/>
      <c r="E108" s="499"/>
      <c r="H108" s="312"/>
      <c r="I108" s="312"/>
      <c r="J108" s="312"/>
      <c r="K108" s="312"/>
      <c r="L108" s="312"/>
      <c r="M108" s="312"/>
      <c r="N108" s="312"/>
      <c r="O108" s="312"/>
      <c r="P108" s="312"/>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row>
    <row r="109" spans="1:237" ht="18.600000000000001" thickBot="1">
      <c r="A109" s="312" t="s">
        <v>179</v>
      </c>
      <c r="B109" s="366" t="s">
        <v>180</v>
      </c>
      <c r="C109" s="367" t="s">
        <v>181</v>
      </c>
      <c r="D109" s="367" t="s">
        <v>31</v>
      </c>
      <c r="E109" s="368" t="s">
        <v>77</v>
      </c>
      <c r="H109" s="312"/>
      <c r="I109" s="312"/>
      <c r="J109" s="312"/>
      <c r="K109" s="312"/>
      <c r="L109" s="312"/>
      <c r="M109" s="312"/>
      <c r="N109" s="312"/>
      <c r="O109" s="312"/>
      <c r="P109" s="312"/>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c r="FZ109" s="37"/>
      <c r="GA109" s="37"/>
      <c r="GB109" s="37"/>
      <c r="GC109" s="37"/>
      <c r="GD109" s="37"/>
      <c r="GE109" s="37"/>
      <c r="GF109" s="37"/>
      <c r="GG109" s="37"/>
      <c r="GH109" s="37"/>
      <c r="GI109" s="37"/>
      <c r="GJ109" s="37"/>
      <c r="GK109" s="37"/>
      <c r="GL109" s="37"/>
      <c r="GM109" s="37"/>
      <c r="GN109" s="37"/>
      <c r="GO109" s="37"/>
      <c r="GP109" s="37"/>
      <c r="GQ109" s="37"/>
      <c r="GR109" s="37"/>
      <c r="GS109" s="37"/>
      <c r="GT109" s="37"/>
      <c r="GU109" s="37"/>
      <c r="GV109" s="37"/>
      <c r="GW109" s="37"/>
      <c r="GX109" s="37"/>
      <c r="GY109" s="37"/>
      <c r="GZ109" s="37"/>
      <c r="HA109" s="37"/>
      <c r="HB109" s="37"/>
      <c r="HC109" s="37"/>
      <c r="HD109" s="37"/>
      <c r="HE109" s="37"/>
      <c r="HF109" s="37"/>
      <c r="HG109" s="37"/>
      <c r="HH109" s="37"/>
      <c r="HI109" s="37"/>
      <c r="HJ109" s="37"/>
      <c r="HK109" s="37"/>
      <c r="HL109" s="37"/>
      <c r="HM109" s="37"/>
      <c r="HN109" s="37"/>
      <c r="HO109" s="37"/>
      <c r="HP109" s="37"/>
      <c r="HQ109" s="37"/>
      <c r="HR109" s="37"/>
      <c r="HS109" s="37"/>
      <c r="HT109" s="37"/>
      <c r="HU109" s="37"/>
      <c r="HV109" s="37"/>
      <c r="HW109" s="37"/>
      <c r="HX109" s="37"/>
      <c r="HY109" s="37"/>
      <c r="HZ109" s="37"/>
      <c r="IA109" s="37"/>
      <c r="IB109" s="37"/>
      <c r="IC109" s="37"/>
    </row>
    <row r="110" spans="1:237" ht="15" customHeight="1" thickBot="1">
      <c r="A110" s="312"/>
      <c r="B110" s="402" t="s">
        <v>182</v>
      </c>
      <c r="C110" s="676" t="s">
        <v>490</v>
      </c>
      <c r="D110" s="677" t="s">
        <v>122</v>
      </c>
      <c r="E110" s="678">
        <f>SUM('Espai esdeveniment'!E73,'Dades alimentació i begudes'!E84,'Altres empreses proveïdores'!E62,'Dades Allotjament'!E52,'Dades transport'!E77)</f>
        <v>0</v>
      </c>
      <c r="H110" s="312"/>
      <c r="I110" s="312"/>
      <c r="J110" s="312"/>
      <c r="K110" s="312"/>
      <c r="L110" s="312"/>
      <c r="M110" s="312"/>
      <c r="N110" s="312"/>
      <c r="O110" s="312"/>
      <c r="P110" s="312"/>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c r="FZ110" s="37"/>
      <c r="GA110" s="37"/>
      <c r="GB110" s="37"/>
      <c r="GC110" s="37"/>
      <c r="GD110" s="37"/>
      <c r="GE110" s="37"/>
      <c r="GF110" s="37"/>
      <c r="GG110" s="37"/>
      <c r="GH110" s="37"/>
      <c r="GI110" s="37"/>
      <c r="GJ110" s="37"/>
      <c r="GK110" s="37"/>
      <c r="GL110" s="37"/>
      <c r="GM110" s="37"/>
      <c r="GN110" s="37"/>
      <c r="GO110" s="37"/>
      <c r="GP110" s="37"/>
      <c r="GQ110" s="37"/>
      <c r="GR110" s="37"/>
      <c r="GS110" s="37"/>
      <c r="GT110" s="37"/>
      <c r="GU110" s="37"/>
      <c r="GV110" s="37"/>
      <c r="GW110" s="37"/>
      <c r="GX110" s="37"/>
      <c r="GY110" s="37"/>
      <c r="GZ110" s="37"/>
      <c r="HA110" s="37"/>
      <c r="HB110" s="37"/>
      <c r="HC110" s="37"/>
      <c r="HD110" s="37"/>
      <c r="HE110" s="37"/>
      <c r="HF110" s="37"/>
      <c r="HG110" s="37"/>
      <c r="HH110" s="37"/>
      <c r="HI110" s="37"/>
      <c r="HJ110" s="37"/>
      <c r="HK110" s="37"/>
      <c r="HL110" s="37"/>
      <c r="HM110" s="37"/>
      <c r="HN110" s="37"/>
      <c r="HO110" s="37"/>
      <c r="HP110" s="37"/>
      <c r="HQ110" s="37"/>
      <c r="HR110" s="37"/>
      <c r="HS110" s="37"/>
      <c r="HT110" s="37"/>
      <c r="HU110" s="37"/>
      <c r="HV110" s="37"/>
      <c r="HW110" s="37"/>
      <c r="HX110" s="37"/>
      <c r="HY110" s="37"/>
      <c r="HZ110" s="37"/>
      <c r="IA110" s="37"/>
      <c r="IB110" s="37"/>
      <c r="IC110" s="37"/>
    </row>
    <row r="111" spans="1:237" ht="15" customHeight="1" thickBot="1">
      <c r="A111" s="312"/>
      <c r="B111" s="407"/>
      <c r="C111" s="679" t="s">
        <v>183</v>
      </c>
      <c r="D111" s="670" t="s">
        <v>122</v>
      </c>
      <c r="E111" s="671">
        <f>SUM('Espai esdeveniment'!E74,'Dades alimentació i begudes'!E85,'Altres empreses proveïdores'!E63,'Dades Allotjament'!E53,'Dades transport'!E78)</f>
        <v>0</v>
      </c>
      <c r="H111" s="312"/>
      <c r="I111" s="312"/>
      <c r="J111" s="312"/>
      <c r="K111" s="312"/>
      <c r="L111" s="312"/>
      <c r="M111" s="312"/>
      <c r="N111" s="312"/>
      <c r="O111" s="312"/>
      <c r="P111" s="312"/>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c r="FZ111" s="37"/>
      <c r="GA111" s="37"/>
      <c r="GB111" s="37"/>
      <c r="GC111" s="37"/>
      <c r="GD111" s="37"/>
      <c r="GE111" s="37"/>
      <c r="GF111" s="37"/>
      <c r="GG111" s="37"/>
      <c r="GH111" s="37"/>
      <c r="GI111" s="37"/>
      <c r="GJ111" s="37"/>
      <c r="GK111" s="37"/>
      <c r="GL111" s="37"/>
      <c r="GM111" s="37"/>
      <c r="GN111" s="37"/>
      <c r="GO111" s="37"/>
      <c r="GP111" s="37"/>
      <c r="GQ111" s="37"/>
      <c r="GR111" s="37"/>
      <c r="GS111" s="37"/>
      <c r="GT111" s="37"/>
      <c r="GU111" s="37"/>
      <c r="GV111" s="37"/>
      <c r="GW111" s="37"/>
      <c r="GX111" s="37"/>
      <c r="GY111" s="37"/>
      <c r="GZ111" s="37"/>
      <c r="HA111" s="37"/>
      <c r="HB111" s="37"/>
      <c r="HC111" s="37"/>
      <c r="HD111" s="37"/>
      <c r="HE111" s="37"/>
      <c r="HF111" s="37"/>
      <c r="HG111" s="37"/>
      <c r="HH111" s="37"/>
      <c r="HI111" s="37"/>
      <c r="HJ111" s="37"/>
      <c r="HK111" s="37"/>
      <c r="HL111" s="37"/>
      <c r="HM111" s="37"/>
      <c r="HN111" s="37"/>
      <c r="HO111" s="37"/>
      <c r="HP111" s="37"/>
      <c r="HQ111" s="37"/>
      <c r="HR111" s="37"/>
      <c r="HS111" s="37"/>
      <c r="HT111" s="37"/>
      <c r="HU111" s="37"/>
      <c r="HV111" s="37"/>
      <c r="HW111" s="37"/>
      <c r="HX111" s="37"/>
      <c r="HY111" s="37"/>
      <c r="HZ111" s="37"/>
      <c r="IA111" s="37"/>
      <c r="IB111" s="37"/>
      <c r="IC111" s="37"/>
    </row>
    <row r="112" spans="1:237" ht="15" customHeight="1" thickBot="1">
      <c r="A112" s="312"/>
      <c r="B112" s="404"/>
      <c r="C112" s="680" t="s">
        <v>184</v>
      </c>
      <c r="D112" s="674" t="s">
        <v>122</v>
      </c>
      <c r="E112" s="675">
        <f>SUM('Espai esdeveniment'!E75,'Dades alimentació i begudes'!E86,'Altres empreses proveïdores'!E64,'Dades Allotjament'!E54,'Dades transport'!E79)</f>
        <v>0</v>
      </c>
      <c r="H112" s="312"/>
      <c r="I112" s="312"/>
      <c r="J112" s="312"/>
      <c r="K112" s="312"/>
      <c r="L112" s="312"/>
      <c r="M112" s="312"/>
      <c r="N112" s="312"/>
      <c r="O112" s="312"/>
      <c r="P112" s="312"/>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c r="FG112" s="37"/>
      <c r="FH112" s="37"/>
      <c r="FI112" s="37"/>
      <c r="FJ112" s="37"/>
      <c r="FK112" s="37"/>
      <c r="FL112" s="37"/>
      <c r="FM112" s="37"/>
      <c r="FN112" s="37"/>
      <c r="FO112" s="37"/>
      <c r="FP112" s="37"/>
      <c r="FQ112" s="37"/>
      <c r="FR112" s="37"/>
      <c r="FS112" s="37"/>
      <c r="FT112" s="37"/>
      <c r="FU112" s="37"/>
      <c r="FV112" s="37"/>
      <c r="FW112" s="37"/>
      <c r="FX112" s="37"/>
      <c r="FY112" s="37"/>
      <c r="FZ112" s="37"/>
      <c r="GA112" s="37"/>
      <c r="GB112" s="37"/>
      <c r="GC112" s="37"/>
      <c r="GD112" s="37"/>
      <c r="GE112" s="37"/>
      <c r="GF112" s="37"/>
      <c r="GG112" s="37"/>
      <c r="GH112" s="37"/>
      <c r="GI112" s="37"/>
      <c r="GJ112" s="37"/>
      <c r="GK112" s="37"/>
      <c r="GL112" s="37"/>
      <c r="GM112" s="37"/>
      <c r="GN112" s="37"/>
      <c r="GO112" s="37"/>
      <c r="GP112" s="37"/>
      <c r="GQ112" s="37"/>
      <c r="GR112" s="37"/>
      <c r="GS112" s="37"/>
      <c r="GT112" s="37"/>
      <c r="GU112" s="37"/>
      <c r="GV112" s="37"/>
      <c r="GW112" s="37"/>
      <c r="GX112" s="37"/>
      <c r="GY112" s="37"/>
      <c r="GZ112" s="37"/>
      <c r="HA112" s="37"/>
      <c r="HB112" s="37"/>
      <c r="HC112" s="37"/>
      <c r="HD112" s="37"/>
      <c r="HE112" s="37"/>
      <c r="HF112" s="37"/>
      <c r="HG112" s="37"/>
      <c r="HH112" s="37"/>
      <c r="HI112" s="37"/>
      <c r="HJ112" s="37"/>
      <c r="HK112" s="37"/>
      <c r="HL112" s="37"/>
      <c r="HM112" s="37"/>
      <c r="HN112" s="37"/>
      <c r="HO112" s="37"/>
      <c r="HP112" s="37"/>
      <c r="HQ112" s="37"/>
      <c r="HR112" s="37"/>
      <c r="HS112" s="37"/>
      <c r="HT112" s="37"/>
      <c r="HU112" s="37"/>
      <c r="HV112" s="37"/>
      <c r="HW112" s="37"/>
      <c r="HX112" s="37"/>
      <c r="HY112" s="37"/>
      <c r="HZ112" s="37"/>
      <c r="IA112" s="37"/>
      <c r="IB112" s="37"/>
      <c r="IC112" s="37"/>
    </row>
    <row r="113" spans="1:237" ht="15" customHeight="1" thickBot="1">
      <c r="A113" s="312"/>
      <c r="B113" s="312"/>
      <c r="C113" s="312"/>
      <c r="D113" s="312"/>
      <c r="E113" s="312"/>
      <c r="H113" s="312"/>
      <c r="I113" s="312"/>
      <c r="J113" s="312"/>
      <c r="K113" s="312"/>
      <c r="L113" s="312"/>
      <c r="M113" s="312"/>
      <c r="N113" s="312"/>
      <c r="O113" s="312"/>
      <c r="P113" s="312"/>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c r="FZ113" s="37"/>
      <c r="GA113" s="37"/>
      <c r="GB113" s="37"/>
      <c r="GC113" s="37"/>
      <c r="GD113" s="37"/>
      <c r="GE113" s="37"/>
      <c r="GF113" s="37"/>
      <c r="GG113" s="37"/>
      <c r="GH113" s="37"/>
      <c r="GI113" s="37"/>
      <c r="GJ113" s="37"/>
      <c r="GK113" s="37"/>
      <c r="GL113" s="37"/>
      <c r="GM113" s="37"/>
      <c r="GN113" s="37"/>
      <c r="GO113" s="37"/>
      <c r="GP113" s="37"/>
      <c r="GQ113" s="37"/>
      <c r="GR113" s="37"/>
      <c r="GS113" s="37"/>
      <c r="GT113" s="37"/>
      <c r="GU113" s="37"/>
      <c r="GV113" s="37"/>
      <c r="GW113" s="37"/>
      <c r="GX113" s="37"/>
      <c r="GY113" s="37"/>
      <c r="GZ113" s="37"/>
      <c r="HA113" s="37"/>
      <c r="HB113" s="37"/>
      <c r="HC113" s="37"/>
      <c r="HD113" s="37"/>
      <c r="HE113" s="37"/>
      <c r="HF113" s="37"/>
      <c r="HG113" s="37"/>
      <c r="HH113" s="37"/>
      <c r="HI113" s="37"/>
      <c r="HJ113" s="37"/>
      <c r="HK113" s="37"/>
      <c r="HL113" s="37"/>
      <c r="HM113" s="37"/>
      <c r="HN113" s="37"/>
      <c r="HO113" s="37"/>
      <c r="HP113" s="37"/>
      <c r="HQ113" s="37"/>
      <c r="HR113" s="37"/>
      <c r="HS113" s="37"/>
      <c r="HT113" s="37"/>
      <c r="HU113" s="37"/>
      <c r="HV113" s="37"/>
      <c r="HW113" s="37"/>
      <c r="HX113" s="37"/>
      <c r="HY113" s="37"/>
      <c r="HZ113" s="37"/>
      <c r="IA113" s="37"/>
      <c r="IB113" s="37"/>
      <c r="IC113" s="37"/>
    </row>
    <row r="114" spans="1:237" ht="15" customHeight="1" thickBot="1">
      <c r="A114" s="501" t="s">
        <v>6</v>
      </c>
      <c r="B114" s="745" t="s">
        <v>158</v>
      </c>
      <c r="C114" s="746"/>
      <c r="D114" s="746"/>
      <c r="E114" s="747"/>
      <c r="H114" s="312"/>
      <c r="I114" s="312"/>
      <c r="J114" s="312"/>
      <c r="K114" s="312"/>
      <c r="L114" s="312"/>
      <c r="M114" s="312"/>
      <c r="N114" s="312"/>
      <c r="O114" s="312"/>
      <c r="P114" s="312"/>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7"/>
      <c r="FV114" s="37"/>
      <c r="FW114" s="37"/>
      <c r="FX114" s="37"/>
      <c r="FY114" s="37"/>
      <c r="FZ114" s="37"/>
      <c r="GA114" s="37"/>
      <c r="GB114" s="37"/>
      <c r="GC114" s="37"/>
      <c r="GD114" s="37"/>
      <c r="GE114" s="37"/>
      <c r="GF114" s="37"/>
      <c r="GG114" s="37"/>
      <c r="GH114" s="37"/>
      <c r="GI114" s="37"/>
      <c r="GJ114" s="37"/>
      <c r="GK114" s="37"/>
      <c r="GL114" s="37"/>
      <c r="GM114" s="37"/>
      <c r="GN114" s="37"/>
      <c r="GO114" s="37"/>
      <c r="GP114" s="37"/>
      <c r="GQ114" s="37"/>
      <c r="GR114" s="37"/>
      <c r="GS114" s="37"/>
      <c r="GT114" s="37"/>
      <c r="GU114" s="37"/>
      <c r="GV114" s="37"/>
      <c r="GW114" s="37"/>
      <c r="GX114" s="37"/>
      <c r="GY114" s="37"/>
      <c r="GZ114" s="37"/>
      <c r="HA114" s="37"/>
      <c r="HB114" s="37"/>
      <c r="HC114" s="37"/>
      <c r="HD114" s="37"/>
      <c r="HE114" s="37"/>
      <c r="HF114" s="37"/>
      <c r="HG114" s="37"/>
      <c r="HH114" s="37"/>
      <c r="HI114" s="37"/>
      <c r="HJ114" s="37"/>
      <c r="HK114" s="37"/>
      <c r="HL114" s="37"/>
      <c r="HM114" s="37"/>
      <c r="HN114" s="37"/>
      <c r="HO114" s="37"/>
      <c r="HP114" s="37"/>
      <c r="HQ114" s="37"/>
      <c r="HR114" s="37"/>
      <c r="HS114" s="37"/>
      <c r="HT114" s="37"/>
      <c r="HU114" s="37"/>
      <c r="HV114" s="37"/>
      <c r="HW114" s="37"/>
      <c r="HX114" s="37"/>
      <c r="HY114" s="37"/>
      <c r="HZ114" s="37"/>
      <c r="IA114" s="37"/>
      <c r="IB114" s="37"/>
      <c r="IC114" s="37"/>
    </row>
    <row r="115" spans="1:237" ht="18.600000000000001" thickBot="1">
      <c r="A115" s="312" t="s">
        <v>185</v>
      </c>
      <c r="B115" s="366" t="s">
        <v>160</v>
      </c>
      <c r="C115" s="367" t="s">
        <v>181</v>
      </c>
      <c r="D115" s="367" t="s">
        <v>31</v>
      </c>
      <c r="E115" s="368" t="s">
        <v>77</v>
      </c>
      <c r="H115" s="312"/>
      <c r="I115" s="312"/>
      <c r="J115" s="312"/>
      <c r="K115" s="312"/>
      <c r="L115" s="312"/>
      <c r="M115" s="312"/>
      <c r="N115" s="312"/>
      <c r="O115" s="312"/>
      <c r="P115" s="312"/>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c r="FZ115" s="37"/>
      <c r="GA115" s="37"/>
      <c r="GB115" s="37"/>
      <c r="GC115" s="37"/>
      <c r="GD115" s="37"/>
      <c r="GE115" s="37"/>
      <c r="GF115" s="37"/>
      <c r="GG115" s="37"/>
      <c r="GH115" s="37"/>
      <c r="GI115" s="37"/>
      <c r="GJ115" s="37"/>
      <c r="GK115" s="37"/>
      <c r="GL115" s="37"/>
      <c r="GM115" s="37"/>
      <c r="GN115" s="37"/>
      <c r="GO115" s="37"/>
      <c r="GP115" s="37"/>
      <c r="GQ115" s="37"/>
      <c r="GR115" s="37"/>
      <c r="GS115" s="37"/>
      <c r="GT115" s="37"/>
      <c r="GU115" s="37"/>
      <c r="GV115" s="37"/>
      <c r="GW115" s="37"/>
      <c r="GX115" s="37"/>
      <c r="GY115" s="37"/>
      <c r="GZ115" s="37"/>
      <c r="HA115" s="37"/>
      <c r="HB115" s="37"/>
      <c r="HC115" s="37"/>
      <c r="HD115" s="37"/>
      <c r="HE115" s="37"/>
      <c r="HF115" s="37"/>
      <c r="HG115" s="37"/>
      <c r="HH115" s="37"/>
      <c r="HI115" s="37"/>
      <c r="HJ115" s="37"/>
      <c r="HK115" s="37"/>
      <c r="HL115" s="37"/>
      <c r="HM115" s="37"/>
      <c r="HN115" s="37"/>
      <c r="HO115" s="37"/>
      <c r="HP115" s="37"/>
      <c r="HQ115" s="37"/>
      <c r="HR115" s="37"/>
      <c r="HS115" s="37"/>
      <c r="HT115" s="37"/>
      <c r="HU115" s="37"/>
      <c r="HV115" s="37"/>
      <c r="HW115" s="37"/>
      <c r="HX115" s="37"/>
      <c r="HY115" s="37"/>
      <c r="HZ115" s="37"/>
      <c r="IA115" s="37"/>
      <c r="IB115" s="37"/>
      <c r="IC115" s="37"/>
    </row>
    <row r="116" spans="1:237" ht="15" customHeight="1" thickBot="1">
      <c r="A116" s="312"/>
      <c r="B116" s="409" t="s">
        <v>161</v>
      </c>
      <c r="C116" s="676" t="s">
        <v>490</v>
      </c>
      <c r="D116" s="677" t="s">
        <v>122</v>
      </c>
      <c r="E116" s="678">
        <v>0</v>
      </c>
      <c r="H116" s="312"/>
      <c r="I116" s="312"/>
      <c r="J116" s="312"/>
      <c r="K116" s="312"/>
      <c r="L116" s="312"/>
      <c r="M116" s="312"/>
      <c r="N116" s="312"/>
      <c r="O116" s="312"/>
      <c r="P116" s="312"/>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c r="FH116" s="37"/>
      <c r="FI116" s="37"/>
      <c r="FJ116" s="37"/>
      <c r="FK116" s="37"/>
      <c r="FL116" s="37"/>
      <c r="FM116" s="37"/>
      <c r="FN116" s="37"/>
      <c r="FO116" s="37"/>
      <c r="FP116" s="37"/>
      <c r="FQ116" s="37"/>
      <c r="FR116" s="37"/>
      <c r="FS116" s="37"/>
      <c r="FT116" s="37"/>
      <c r="FU116" s="37"/>
      <c r="FV116" s="37"/>
      <c r="FW116" s="37"/>
      <c r="FX116" s="37"/>
      <c r="FY116" s="37"/>
      <c r="FZ116" s="37"/>
      <c r="GA116" s="37"/>
      <c r="GB116" s="37"/>
      <c r="GC116" s="37"/>
      <c r="GD116" s="37"/>
      <c r="GE116" s="37"/>
      <c r="GF116" s="37"/>
      <c r="GG116" s="37"/>
      <c r="GH116" s="37"/>
      <c r="GI116" s="37"/>
      <c r="GJ116" s="37"/>
      <c r="GK116" s="37"/>
      <c r="GL116" s="37"/>
      <c r="GM116" s="37"/>
      <c r="GN116" s="37"/>
      <c r="GO116" s="37"/>
      <c r="GP116" s="37"/>
      <c r="GQ116" s="37"/>
      <c r="GR116" s="37"/>
      <c r="GS116" s="37"/>
      <c r="GT116" s="37"/>
      <c r="GU116" s="37"/>
      <c r="GV116" s="37"/>
      <c r="GW116" s="37"/>
      <c r="GX116" s="37"/>
      <c r="GY116" s="37"/>
      <c r="GZ116" s="37"/>
      <c r="HA116" s="37"/>
      <c r="HB116" s="37"/>
      <c r="HC116" s="37"/>
      <c r="HD116" s="37"/>
      <c r="HE116" s="37"/>
      <c r="HF116" s="37"/>
      <c r="HG116" s="37"/>
      <c r="HH116" s="37"/>
      <c r="HI116" s="37"/>
      <c r="HJ116" s="37"/>
      <c r="HK116" s="37"/>
      <c r="HL116" s="37"/>
      <c r="HM116" s="37"/>
      <c r="HN116" s="37"/>
      <c r="HO116" s="37"/>
      <c r="HP116" s="37"/>
      <c r="HQ116" s="37"/>
      <c r="HR116" s="37"/>
      <c r="HS116" s="37"/>
      <c r="HT116" s="37"/>
      <c r="HU116" s="37"/>
      <c r="HV116" s="37"/>
      <c r="HW116" s="37"/>
      <c r="HX116" s="37"/>
      <c r="HY116" s="37"/>
      <c r="HZ116" s="37"/>
      <c r="IA116" s="37"/>
      <c r="IB116" s="37"/>
      <c r="IC116" s="37"/>
    </row>
    <row r="117" spans="1:237" ht="15" customHeight="1" thickBot="1">
      <c r="A117" s="312"/>
      <c r="B117" s="407"/>
      <c r="C117" s="679" t="s">
        <v>183</v>
      </c>
      <c r="D117" s="670" t="s">
        <v>122</v>
      </c>
      <c r="E117" s="671">
        <v>0</v>
      </c>
      <c r="H117" s="312"/>
      <c r="I117" s="312"/>
      <c r="J117" s="312"/>
      <c r="K117" s="312"/>
      <c r="L117" s="312"/>
      <c r="M117" s="312"/>
      <c r="N117" s="312"/>
      <c r="O117" s="312"/>
      <c r="P117" s="312"/>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c r="FZ117" s="37"/>
      <c r="GA117" s="37"/>
      <c r="GB117" s="37"/>
      <c r="GC117" s="37"/>
      <c r="GD117" s="37"/>
      <c r="GE117" s="37"/>
      <c r="GF117" s="37"/>
      <c r="GG117" s="37"/>
      <c r="GH117" s="37"/>
      <c r="GI117" s="37"/>
      <c r="GJ117" s="37"/>
      <c r="GK117" s="37"/>
      <c r="GL117" s="37"/>
      <c r="GM117" s="37"/>
      <c r="GN117" s="37"/>
      <c r="GO117" s="37"/>
      <c r="GP117" s="37"/>
      <c r="GQ117" s="37"/>
      <c r="GR117" s="37"/>
      <c r="GS117" s="37"/>
      <c r="GT117" s="37"/>
      <c r="GU117" s="37"/>
      <c r="GV117" s="37"/>
      <c r="GW117" s="37"/>
      <c r="GX117" s="37"/>
      <c r="GY117" s="37"/>
      <c r="GZ117" s="37"/>
      <c r="HA117" s="37"/>
      <c r="HB117" s="37"/>
      <c r="HC117" s="37"/>
      <c r="HD117" s="37"/>
      <c r="HE117" s="37"/>
      <c r="HF117" s="37"/>
      <c r="HG117" s="37"/>
      <c r="HH117" s="37"/>
      <c r="HI117" s="37"/>
      <c r="HJ117" s="37"/>
      <c r="HK117" s="37"/>
      <c r="HL117" s="37"/>
      <c r="HM117" s="37"/>
      <c r="HN117" s="37"/>
      <c r="HO117" s="37"/>
      <c r="HP117" s="37"/>
      <c r="HQ117" s="37"/>
      <c r="HR117" s="37"/>
      <c r="HS117" s="37"/>
      <c r="HT117" s="37"/>
      <c r="HU117" s="37"/>
      <c r="HV117" s="37"/>
      <c r="HW117" s="37"/>
      <c r="HX117" s="37"/>
      <c r="HY117" s="37"/>
      <c r="HZ117" s="37"/>
      <c r="IA117" s="37"/>
      <c r="IB117" s="37"/>
      <c r="IC117" s="37"/>
    </row>
    <row r="118" spans="1:237" ht="15" customHeight="1" thickBot="1">
      <c r="A118" s="312"/>
      <c r="B118" s="404"/>
      <c r="C118" s="680" t="s">
        <v>184</v>
      </c>
      <c r="D118" s="674" t="s">
        <v>122</v>
      </c>
      <c r="E118" s="675">
        <v>0</v>
      </c>
      <c r="H118" s="312"/>
      <c r="I118" s="312"/>
      <c r="J118" s="312"/>
      <c r="K118" s="312"/>
      <c r="L118" s="312"/>
      <c r="M118" s="312"/>
      <c r="N118" s="312"/>
      <c r="O118" s="312"/>
      <c r="P118" s="312"/>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37"/>
      <c r="FI118" s="37"/>
      <c r="FJ118" s="37"/>
      <c r="FK118" s="37"/>
      <c r="FL118" s="37"/>
      <c r="FM118" s="37"/>
      <c r="FN118" s="37"/>
      <c r="FO118" s="37"/>
      <c r="FP118" s="37"/>
      <c r="FQ118" s="37"/>
      <c r="FR118" s="37"/>
      <c r="FS118" s="37"/>
      <c r="FT118" s="37"/>
      <c r="FU118" s="37"/>
      <c r="FV118" s="37"/>
      <c r="FW118" s="37"/>
      <c r="FX118" s="37"/>
      <c r="FY118" s="37"/>
      <c r="FZ118" s="37"/>
      <c r="GA118" s="37"/>
      <c r="GB118" s="37"/>
      <c r="GC118" s="37"/>
      <c r="GD118" s="37"/>
      <c r="GE118" s="37"/>
      <c r="GF118" s="37"/>
      <c r="GG118" s="37"/>
      <c r="GH118" s="37"/>
      <c r="GI118" s="37"/>
      <c r="GJ118" s="37"/>
      <c r="GK118" s="37"/>
      <c r="GL118" s="37"/>
      <c r="GM118" s="37"/>
      <c r="GN118" s="37"/>
      <c r="GO118" s="37"/>
      <c r="GP118" s="37"/>
      <c r="GQ118" s="37"/>
      <c r="GR118" s="37"/>
      <c r="GS118" s="37"/>
      <c r="GT118" s="37"/>
      <c r="GU118" s="37"/>
      <c r="GV118" s="37"/>
      <c r="GW118" s="37"/>
      <c r="GX118" s="37"/>
      <c r="GY118" s="37"/>
      <c r="GZ118" s="37"/>
      <c r="HA118" s="37"/>
      <c r="HB118" s="37"/>
      <c r="HC118" s="37"/>
      <c r="HD118" s="37"/>
      <c r="HE118" s="37"/>
      <c r="HF118" s="37"/>
      <c r="HG118" s="37"/>
      <c r="HH118" s="37"/>
      <c r="HI118" s="37"/>
      <c r="HJ118" s="37"/>
      <c r="HK118" s="37"/>
      <c r="HL118" s="37"/>
      <c r="HM118" s="37"/>
      <c r="HN118" s="37"/>
      <c r="HO118" s="37"/>
      <c r="HP118" s="37"/>
      <c r="HQ118" s="37"/>
      <c r="HR118" s="37"/>
      <c r="HS118" s="37"/>
      <c r="HT118" s="37"/>
      <c r="HU118" s="37"/>
      <c r="HV118" s="37"/>
      <c r="HW118" s="37"/>
      <c r="HX118" s="37"/>
      <c r="HY118" s="37"/>
      <c r="HZ118" s="37"/>
      <c r="IA118" s="37"/>
      <c r="IB118" s="37"/>
      <c r="IC118" s="37"/>
    </row>
    <row r="119" spans="1:237" ht="15" customHeight="1">
      <c r="A119" s="312"/>
      <c r="B119" s="312"/>
      <c r="C119" s="312"/>
      <c r="D119" s="312"/>
      <c r="E119" s="312"/>
      <c r="H119" s="312"/>
      <c r="I119" s="312"/>
      <c r="J119" s="312"/>
      <c r="K119" s="312"/>
      <c r="L119" s="312"/>
      <c r="M119" s="312"/>
      <c r="N119" s="312"/>
      <c r="O119" s="312"/>
      <c r="P119" s="312"/>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c r="FZ119" s="37"/>
      <c r="GA119" s="37"/>
      <c r="GB119" s="37"/>
      <c r="GC119" s="37"/>
      <c r="GD119" s="37"/>
      <c r="GE119" s="37"/>
      <c r="GF119" s="37"/>
      <c r="GG119" s="37"/>
      <c r="GH119" s="37"/>
      <c r="GI119" s="37"/>
      <c r="GJ119" s="37"/>
      <c r="GK119" s="37"/>
      <c r="GL119" s="37"/>
      <c r="GM119" s="37"/>
      <c r="GN119" s="37"/>
      <c r="GO119" s="37"/>
      <c r="GP119" s="37"/>
      <c r="GQ119" s="37"/>
      <c r="GR119" s="37"/>
      <c r="GS119" s="37"/>
      <c r="GT119" s="37"/>
      <c r="GU119" s="37"/>
      <c r="GV119" s="37"/>
      <c r="GW119" s="37"/>
      <c r="GX119" s="37"/>
      <c r="GY119" s="37"/>
      <c r="GZ119" s="37"/>
      <c r="HA119" s="37"/>
      <c r="HB119" s="37"/>
      <c r="HC119" s="37"/>
      <c r="HD119" s="37"/>
      <c r="HE119" s="37"/>
      <c r="HF119" s="37"/>
      <c r="HG119" s="37"/>
      <c r="HH119" s="37"/>
      <c r="HI119" s="37"/>
      <c r="HJ119" s="37"/>
      <c r="HK119" s="37"/>
      <c r="HL119" s="37"/>
      <c r="HM119" s="37"/>
      <c r="HN119" s="37"/>
      <c r="HO119" s="37"/>
      <c r="HP119" s="37"/>
      <c r="HQ119" s="37"/>
      <c r="HR119" s="37"/>
      <c r="HS119" s="37"/>
      <c r="HT119" s="37"/>
      <c r="HU119" s="37"/>
      <c r="HV119" s="37"/>
      <c r="HW119" s="37"/>
      <c r="HX119" s="37"/>
      <c r="HY119" s="37"/>
      <c r="HZ119" s="37"/>
      <c r="IA119" s="37"/>
      <c r="IB119" s="37"/>
      <c r="IC119" s="37"/>
    </row>
    <row r="120" spans="1:237" ht="21" customHeight="1" thickBot="1">
      <c r="A120" s="494" t="s">
        <v>186</v>
      </c>
      <c r="B120" s="740" t="s">
        <v>434</v>
      </c>
      <c r="C120" s="740"/>
      <c r="D120" s="494"/>
      <c r="E120" s="494"/>
      <c r="H120" s="312"/>
      <c r="I120" s="312"/>
      <c r="J120" s="312"/>
      <c r="K120" s="312"/>
      <c r="L120" s="312"/>
      <c r="M120" s="312"/>
      <c r="N120" s="312"/>
      <c r="O120" s="312"/>
      <c r="P120" s="312"/>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c r="FH120" s="37"/>
      <c r="FI120" s="37"/>
      <c r="FJ120" s="37"/>
      <c r="FK120" s="37"/>
      <c r="FL120" s="37"/>
      <c r="FM120" s="37"/>
      <c r="FN120" s="37"/>
      <c r="FO120" s="37"/>
      <c r="FP120" s="37"/>
      <c r="FQ120" s="37"/>
      <c r="FR120" s="37"/>
      <c r="FS120" s="37"/>
      <c r="FT120" s="37"/>
      <c r="FU120" s="37"/>
      <c r="FV120" s="37"/>
      <c r="FW120" s="37"/>
      <c r="FX120" s="37"/>
      <c r="FY120" s="37"/>
      <c r="FZ120" s="37"/>
      <c r="GA120" s="37"/>
      <c r="GB120" s="37"/>
      <c r="GC120" s="37"/>
      <c r="GD120" s="37"/>
      <c r="GE120" s="37"/>
      <c r="GF120" s="37"/>
      <c r="GG120" s="37"/>
      <c r="GH120" s="37"/>
      <c r="GI120" s="37"/>
      <c r="GJ120" s="37"/>
      <c r="GK120" s="37"/>
      <c r="GL120" s="37"/>
      <c r="GM120" s="37"/>
      <c r="GN120" s="37"/>
      <c r="GO120" s="37"/>
      <c r="GP120" s="37"/>
      <c r="GQ120" s="37"/>
      <c r="GR120" s="37"/>
      <c r="GS120" s="37"/>
      <c r="GT120" s="37"/>
      <c r="GU120" s="37"/>
      <c r="GV120" s="37"/>
      <c r="GW120" s="37"/>
      <c r="GX120" s="37"/>
      <c r="GY120" s="37"/>
      <c r="GZ120" s="37"/>
      <c r="HA120" s="37"/>
      <c r="HB120" s="37"/>
      <c r="HC120" s="37"/>
      <c r="HD120" s="37"/>
      <c r="HE120" s="37"/>
      <c r="HF120" s="37"/>
      <c r="HG120" s="37"/>
      <c r="HH120" s="37"/>
      <c r="HI120" s="37"/>
      <c r="HJ120" s="37"/>
      <c r="HK120" s="37"/>
      <c r="HL120" s="37"/>
      <c r="HM120" s="37"/>
      <c r="HN120" s="37"/>
      <c r="HO120" s="37"/>
      <c r="HP120" s="37"/>
      <c r="HQ120" s="37"/>
      <c r="HR120" s="37"/>
      <c r="HS120" s="37"/>
      <c r="HT120" s="37"/>
      <c r="HU120" s="37"/>
      <c r="HV120" s="37"/>
      <c r="HW120" s="37"/>
      <c r="HX120" s="37"/>
      <c r="HY120" s="37"/>
      <c r="HZ120" s="37"/>
      <c r="IA120" s="37"/>
      <c r="IB120" s="37"/>
      <c r="IC120" s="37"/>
    </row>
    <row r="121" spans="1:237" ht="21.75" hidden="1" customHeight="1">
      <c r="A121" s="499"/>
      <c r="B121" s="500"/>
      <c r="C121" s="500"/>
      <c r="D121" s="499"/>
      <c r="E121" s="499"/>
      <c r="H121" s="312"/>
      <c r="I121" s="312"/>
      <c r="J121" s="312"/>
      <c r="K121" s="312"/>
      <c r="L121" s="312"/>
      <c r="M121" s="312"/>
      <c r="N121" s="312"/>
      <c r="O121" s="312"/>
      <c r="P121" s="312"/>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c r="FZ121" s="37"/>
      <c r="GA121" s="37"/>
      <c r="GB121" s="37"/>
      <c r="GC121" s="37"/>
      <c r="GD121" s="37"/>
      <c r="GE121" s="37"/>
      <c r="GF121" s="37"/>
      <c r="GG121" s="37"/>
      <c r="GH121" s="37"/>
      <c r="GI121" s="37"/>
      <c r="GJ121" s="37"/>
      <c r="GK121" s="37"/>
      <c r="GL121" s="37"/>
      <c r="GM121" s="37"/>
      <c r="GN121" s="37"/>
      <c r="GO121" s="37"/>
      <c r="GP121" s="37"/>
      <c r="GQ121" s="37"/>
      <c r="GR121" s="37"/>
      <c r="GS121" s="37"/>
      <c r="GT121" s="37"/>
      <c r="GU121" s="37"/>
      <c r="GV121" s="37"/>
      <c r="GW121" s="37"/>
      <c r="GX121" s="37"/>
      <c r="GY121" s="37"/>
      <c r="GZ121" s="37"/>
      <c r="HA121" s="37"/>
      <c r="HB121" s="37"/>
      <c r="HC121" s="37"/>
      <c r="HD121" s="37"/>
      <c r="HE121" s="37"/>
      <c r="HF121" s="37"/>
      <c r="HG121" s="37"/>
      <c r="HH121" s="37"/>
      <c r="HI121" s="37"/>
      <c r="HJ121" s="37"/>
      <c r="HK121" s="37"/>
      <c r="HL121" s="37"/>
      <c r="HM121" s="37"/>
      <c r="HN121" s="37"/>
      <c r="HO121" s="37"/>
      <c r="HP121" s="37"/>
      <c r="HQ121" s="37"/>
      <c r="HR121" s="37"/>
      <c r="HS121" s="37"/>
      <c r="HT121" s="37"/>
      <c r="HU121" s="37"/>
      <c r="HV121" s="37"/>
      <c r="HW121" s="37"/>
      <c r="HX121" s="37"/>
      <c r="HY121" s="37"/>
      <c r="HZ121" s="37"/>
      <c r="IA121" s="37"/>
      <c r="IB121" s="37"/>
      <c r="IC121" s="37"/>
    </row>
    <row r="122" spans="1:237" ht="18.600000000000001" thickBot="1">
      <c r="A122" s="312" t="s">
        <v>188</v>
      </c>
      <c r="B122" s="366" t="s">
        <v>180</v>
      </c>
      <c r="C122" s="367" t="s">
        <v>435</v>
      </c>
      <c r="D122" s="367" t="s">
        <v>31</v>
      </c>
      <c r="E122" s="368" t="s">
        <v>77</v>
      </c>
      <c r="H122" s="312"/>
      <c r="I122" s="312"/>
      <c r="J122" s="312"/>
      <c r="K122" s="312"/>
      <c r="L122" s="312"/>
      <c r="M122" s="312"/>
      <c r="N122" s="312"/>
      <c r="O122" s="312"/>
      <c r="P122" s="312"/>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c r="FG122" s="37"/>
      <c r="FH122" s="37"/>
      <c r="FI122" s="37"/>
      <c r="FJ122" s="37"/>
      <c r="FK122" s="37"/>
      <c r="FL122" s="37"/>
      <c r="FM122" s="37"/>
      <c r="FN122" s="37"/>
      <c r="FO122" s="37"/>
      <c r="FP122" s="37"/>
      <c r="FQ122" s="37"/>
      <c r="FR122" s="37"/>
      <c r="FS122" s="37"/>
      <c r="FT122" s="37"/>
      <c r="FU122" s="37"/>
      <c r="FV122" s="37"/>
      <c r="FW122" s="37"/>
      <c r="FX122" s="37"/>
      <c r="FY122" s="37"/>
      <c r="FZ122" s="37"/>
      <c r="GA122" s="37"/>
      <c r="GB122" s="37"/>
      <c r="GC122" s="37"/>
      <c r="GD122" s="37"/>
      <c r="GE122" s="37"/>
      <c r="GF122" s="37"/>
      <c r="GG122" s="37"/>
      <c r="GH122" s="37"/>
      <c r="GI122" s="37"/>
      <c r="GJ122" s="37"/>
      <c r="GK122" s="37"/>
      <c r="GL122" s="37"/>
      <c r="GM122" s="37"/>
      <c r="GN122" s="37"/>
      <c r="GO122" s="37"/>
      <c r="GP122" s="37"/>
      <c r="GQ122" s="37"/>
      <c r="GR122" s="37"/>
      <c r="GS122" s="37"/>
      <c r="GT122" s="37"/>
      <c r="GU122" s="37"/>
      <c r="GV122" s="37"/>
      <c r="GW122" s="37"/>
      <c r="GX122" s="37"/>
      <c r="GY122" s="37"/>
      <c r="GZ122" s="37"/>
      <c r="HA122" s="37"/>
      <c r="HB122" s="37"/>
      <c r="HC122" s="37"/>
      <c r="HD122" s="37"/>
      <c r="HE122" s="37"/>
      <c r="HF122" s="37"/>
      <c r="HG122" s="37"/>
      <c r="HH122" s="37"/>
      <c r="HI122" s="37"/>
      <c r="HJ122" s="37"/>
      <c r="HK122" s="37"/>
      <c r="HL122" s="37"/>
      <c r="HM122" s="37"/>
      <c r="HN122" s="37"/>
      <c r="HO122" s="37"/>
      <c r="HP122" s="37"/>
      <c r="HQ122" s="37"/>
      <c r="HR122" s="37"/>
      <c r="HS122" s="37"/>
      <c r="HT122" s="37"/>
      <c r="HU122" s="37"/>
      <c r="HV122" s="37"/>
      <c r="HW122" s="37"/>
      <c r="HX122" s="37"/>
      <c r="HY122" s="37"/>
      <c r="HZ122" s="37"/>
      <c r="IA122" s="37"/>
      <c r="IB122" s="37"/>
      <c r="IC122" s="37"/>
    </row>
    <row r="123" spans="1:237" ht="14.4" customHeight="1" thickBot="1">
      <c r="A123" s="312"/>
      <c r="B123" s="402" t="s">
        <v>436</v>
      </c>
      <c r="C123" s="666" t="s">
        <v>499</v>
      </c>
      <c r="D123" s="667" t="s">
        <v>122</v>
      </c>
      <c r="E123" s="668">
        <f>SUM(E124:E126)</f>
        <v>0</v>
      </c>
      <c r="H123" s="312"/>
      <c r="I123" s="312"/>
      <c r="J123" s="312"/>
      <c r="K123" s="312"/>
      <c r="L123" s="312"/>
      <c r="M123" s="312"/>
      <c r="N123" s="312"/>
      <c r="O123" s="312"/>
      <c r="P123" s="312"/>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c r="FH123" s="37"/>
      <c r="FI123" s="37"/>
      <c r="FJ123" s="37"/>
      <c r="FK123" s="37"/>
      <c r="FL123" s="37"/>
      <c r="FM123" s="37"/>
      <c r="FN123" s="37"/>
      <c r="FO123" s="37"/>
      <c r="FP123" s="37"/>
      <c r="FQ123" s="37"/>
      <c r="FR123" s="37"/>
      <c r="FS123" s="37"/>
      <c r="FT123" s="37"/>
      <c r="FU123" s="37"/>
      <c r="FV123" s="37"/>
      <c r="FW123" s="37"/>
      <c r="FX123" s="37"/>
      <c r="FY123" s="37"/>
      <c r="FZ123" s="37"/>
      <c r="GA123" s="37"/>
      <c r="GB123" s="37"/>
      <c r="GC123" s="37"/>
      <c r="GD123" s="37"/>
      <c r="GE123" s="37"/>
      <c r="GF123" s="37"/>
      <c r="GG123" s="37"/>
      <c r="GH123" s="37"/>
      <c r="GI123" s="37"/>
      <c r="GJ123" s="37"/>
      <c r="GK123" s="37"/>
      <c r="GL123" s="37"/>
      <c r="GM123" s="37"/>
      <c r="GN123" s="37"/>
      <c r="GO123" s="37"/>
      <c r="GP123" s="37"/>
      <c r="GQ123" s="37"/>
      <c r="GR123" s="37"/>
      <c r="GS123" s="37"/>
      <c r="GT123" s="37"/>
      <c r="GU123" s="37"/>
      <c r="GV123" s="37"/>
      <c r="GW123" s="37"/>
      <c r="GX123" s="37"/>
      <c r="GY123" s="37"/>
      <c r="GZ123" s="37"/>
      <c r="HA123" s="37"/>
      <c r="HB123" s="37"/>
      <c r="HC123" s="37"/>
      <c r="HD123" s="37"/>
      <c r="HE123" s="37"/>
      <c r="HF123" s="37"/>
      <c r="HG123" s="37"/>
      <c r="HH123" s="37"/>
      <c r="HI123" s="37"/>
      <c r="HJ123" s="37"/>
      <c r="HK123" s="37"/>
      <c r="HL123" s="37"/>
      <c r="HM123" s="37"/>
      <c r="HN123" s="37"/>
      <c r="HO123" s="37"/>
      <c r="HP123" s="37"/>
      <c r="HQ123" s="37"/>
      <c r="HR123" s="37"/>
      <c r="HS123" s="37"/>
      <c r="HT123" s="37"/>
      <c r="HU123" s="37"/>
      <c r="HV123" s="37"/>
      <c r="HW123" s="37"/>
      <c r="HX123" s="37"/>
      <c r="HY123" s="37"/>
      <c r="HZ123" s="37"/>
      <c r="IA123" s="37"/>
      <c r="IB123" s="37"/>
      <c r="IC123" s="37"/>
    </row>
    <row r="124" spans="1:237" ht="14.4" customHeight="1" thickBot="1">
      <c r="A124" s="312"/>
      <c r="B124" s="407"/>
      <c r="C124" s="679" t="s">
        <v>491</v>
      </c>
      <c r="D124" s="670" t="s">
        <v>122</v>
      </c>
      <c r="E124" s="671">
        <v>0</v>
      </c>
      <c r="H124" s="312"/>
      <c r="I124" s="312"/>
      <c r="J124" s="312"/>
      <c r="K124" s="312"/>
      <c r="L124" s="312"/>
      <c r="M124" s="312"/>
      <c r="N124" s="312"/>
      <c r="O124" s="312"/>
      <c r="P124" s="312"/>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c r="FG124" s="37"/>
      <c r="FH124" s="37"/>
      <c r="FI124" s="37"/>
      <c r="FJ124" s="37"/>
      <c r="FK124" s="37"/>
      <c r="FL124" s="37"/>
      <c r="FM124" s="37"/>
      <c r="FN124" s="37"/>
      <c r="FO124" s="37"/>
      <c r="FP124" s="37"/>
      <c r="FQ124" s="37"/>
      <c r="FR124" s="37"/>
      <c r="FS124" s="37"/>
      <c r="FT124" s="37"/>
      <c r="FU124" s="37"/>
      <c r="FV124" s="37"/>
      <c r="FW124" s="37"/>
      <c r="FX124" s="37"/>
      <c r="FY124" s="37"/>
      <c r="FZ124" s="37"/>
      <c r="GA124" s="37"/>
      <c r="GB124" s="37"/>
      <c r="GC124" s="37"/>
      <c r="GD124" s="37"/>
      <c r="GE124" s="37"/>
      <c r="GF124" s="37"/>
      <c r="GG124" s="37"/>
      <c r="GH124" s="37"/>
      <c r="GI124" s="37"/>
      <c r="GJ124" s="37"/>
      <c r="GK124" s="37"/>
      <c r="GL124" s="37"/>
      <c r="GM124" s="37"/>
      <c r="GN124" s="37"/>
      <c r="GO124" s="37"/>
      <c r="GP124" s="37"/>
      <c r="GQ124" s="37"/>
      <c r="GR124" s="37"/>
      <c r="GS124" s="37"/>
      <c r="GT124" s="37"/>
      <c r="GU124" s="37"/>
      <c r="GV124" s="37"/>
      <c r="GW124" s="37"/>
      <c r="GX124" s="37"/>
      <c r="GY124" s="37"/>
      <c r="GZ124" s="37"/>
      <c r="HA124" s="37"/>
      <c r="HB124" s="37"/>
      <c r="HC124" s="37"/>
      <c r="HD124" s="37"/>
      <c r="HE124" s="37"/>
      <c r="HF124" s="37"/>
      <c r="HG124" s="37"/>
      <c r="HH124" s="37"/>
      <c r="HI124" s="37"/>
      <c r="HJ124" s="37"/>
      <c r="HK124" s="37"/>
      <c r="HL124" s="37"/>
      <c r="HM124" s="37"/>
      <c r="HN124" s="37"/>
      <c r="HO124" s="37"/>
      <c r="HP124" s="37"/>
      <c r="HQ124" s="37"/>
      <c r="HR124" s="37"/>
      <c r="HS124" s="37"/>
      <c r="HT124" s="37"/>
      <c r="HU124" s="37"/>
      <c r="HV124" s="37"/>
      <c r="HW124" s="37"/>
      <c r="HX124" s="37"/>
      <c r="HY124" s="37"/>
      <c r="HZ124" s="37"/>
      <c r="IA124" s="37"/>
      <c r="IB124" s="37"/>
      <c r="IC124" s="37"/>
    </row>
    <row r="125" spans="1:237" ht="14.4" customHeight="1" thickBot="1">
      <c r="A125" s="312"/>
      <c r="B125" s="407"/>
      <c r="C125" s="679" t="s">
        <v>492</v>
      </c>
      <c r="D125" s="670" t="s">
        <v>122</v>
      </c>
      <c r="E125" s="671">
        <v>0</v>
      </c>
      <c r="H125" s="312"/>
      <c r="I125" s="312"/>
      <c r="J125" s="312"/>
      <c r="K125" s="312"/>
      <c r="L125" s="312"/>
      <c r="M125" s="312"/>
      <c r="N125" s="312"/>
      <c r="O125" s="312"/>
      <c r="P125" s="312"/>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c r="FG125" s="37"/>
      <c r="FH125" s="37"/>
      <c r="FI125" s="37"/>
      <c r="FJ125" s="37"/>
      <c r="FK125" s="37"/>
      <c r="FL125" s="37"/>
      <c r="FM125" s="37"/>
      <c r="FN125" s="37"/>
      <c r="FO125" s="37"/>
      <c r="FP125" s="37"/>
      <c r="FQ125" s="37"/>
      <c r="FR125" s="37"/>
      <c r="FS125" s="37"/>
      <c r="FT125" s="37"/>
      <c r="FU125" s="37"/>
      <c r="FV125" s="37"/>
      <c r="FW125" s="37"/>
      <c r="FX125" s="37"/>
      <c r="FY125" s="37"/>
      <c r="FZ125" s="37"/>
      <c r="GA125" s="37"/>
      <c r="GB125" s="37"/>
      <c r="GC125" s="37"/>
      <c r="GD125" s="37"/>
      <c r="GE125" s="37"/>
      <c r="GF125" s="37"/>
      <c r="GG125" s="37"/>
      <c r="GH125" s="37"/>
      <c r="GI125" s="37"/>
      <c r="GJ125" s="37"/>
      <c r="GK125" s="37"/>
      <c r="GL125" s="37"/>
      <c r="GM125" s="37"/>
      <c r="GN125" s="37"/>
      <c r="GO125" s="37"/>
      <c r="GP125" s="37"/>
      <c r="GQ125" s="37"/>
      <c r="GR125" s="37"/>
      <c r="GS125" s="37"/>
      <c r="GT125" s="37"/>
      <c r="GU125" s="37"/>
      <c r="GV125" s="37"/>
      <c r="GW125" s="37"/>
      <c r="GX125" s="37"/>
      <c r="GY125" s="37"/>
      <c r="GZ125" s="37"/>
      <c r="HA125" s="37"/>
      <c r="HB125" s="37"/>
      <c r="HC125" s="37"/>
      <c r="HD125" s="37"/>
      <c r="HE125" s="37"/>
      <c r="HF125" s="37"/>
      <c r="HG125" s="37"/>
      <c r="HH125" s="37"/>
      <c r="HI125" s="37"/>
      <c r="HJ125" s="37"/>
      <c r="HK125" s="37"/>
      <c r="HL125" s="37"/>
      <c r="HM125" s="37"/>
      <c r="HN125" s="37"/>
      <c r="HO125" s="37"/>
      <c r="HP125" s="37"/>
      <c r="HQ125" s="37"/>
      <c r="HR125" s="37"/>
      <c r="HS125" s="37"/>
      <c r="HT125" s="37"/>
      <c r="HU125" s="37"/>
      <c r="HV125" s="37"/>
      <c r="HW125" s="37"/>
      <c r="HX125" s="37"/>
      <c r="HY125" s="37"/>
      <c r="HZ125" s="37"/>
      <c r="IA125" s="37"/>
      <c r="IB125" s="37"/>
      <c r="IC125" s="37"/>
    </row>
    <row r="126" spans="1:237" ht="15" customHeight="1" thickBot="1">
      <c r="A126" s="312"/>
      <c r="B126" s="404"/>
      <c r="C126" s="680" t="s">
        <v>493</v>
      </c>
      <c r="D126" s="674" t="s">
        <v>122</v>
      </c>
      <c r="E126" s="675">
        <v>0</v>
      </c>
      <c r="H126" s="312"/>
      <c r="I126" s="312"/>
      <c r="J126" s="312"/>
      <c r="K126" s="312"/>
      <c r="L126" s="312"/>
      <c r="M126" s="312"/>
      <c r="N126" s="312"/>
      <c r="O126" s="312"/>
      <c r="P126" s="312"/>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c r="FG126" s="37"/>
      <c r="FH126" s="37"/>
      <c r="FI126" s="37"/>
      <c r="FJ126" s="37"/>
      <c r="FK126" s="37"/>
      <c r="FL126" s="37"/>
      <c r="FM126" s="37"/>
      <c r="FN126" s="37"/>
      <c r="FO126" s="37"/>
      <c r="FP126" s="37"/>
      <c r="FQ126" s="37"/>
      <c r="FR126" s="37"/>
      <c r="FS126" s="37"/>
      <c r="FT126" s="37"/>
      <c r="FU126" s="37"/>
      <c r="FV126" s="37"/>
      <c r="FW126" s="37"/>
      <c r="FX126" s="37"/>
      <c r="FY126" s="37"/>
      <c r="FZ126" s="37"/>
      <c r="GA126" s="37"/>
      <c r="GB126" s="37"/>
      <c r="GC126" s="37"/>
      <c r="GD126" s="37"/>
      <c r="GE126" s="37"/>
      <c r="GF126" s="37"/>
      <c r="GG126" s="37"/>
      <c r="GH126" s="37"/>
      <c r="GI126" s="37"/>
      <c r="GJ126" s="37"/>
      <c r="GK126" s="37"/>
      <c r="GL126" s="37"/>
      <c r="GM126" s="37"/>
      <c r="GN126" s="37"/>
      <c r="GO126" s="37"/>
      <c r="GP126" s="37"/>
      <c r="GQ126" s="37"/>
      <c r="GR126" s="37"/>
      <c r="GS126" s="37"/>
      <c r="GT126" s="37"/>
      <c r="GU126" s="37"/>
      <c r="GV126" s="37"/>
      <c r="GW126" s="37"/>
      <c r="GX126" s="37"/>
      <c r="GY126" s="37"/>
      <c r="GZ126" s="37"/>
      <c r="HA126" s="37"/>
      <c r="HB126" s="37"/>
      <c r="HC126" s="37"/>
      <c r="HD126" s="37"/>
      <c r="HE126" s="37"/>
      <c r="HF126" s="37"/>
      <c r="HG126" s="37"/>
      <c r="HH126" s="37"/>
      <c r="HI126" s="37"/>
      <c r="HJ126" s="37"/>
      <c r="HK126" s="37"/>
      <c r="HL126" s="37"/>
      <c r="HM126" s="37"/>
      <c r="HN126" s="37"/>
      <c r="HO126" s="37"/>
      <c r="HP126" s="37"/>
      <c r="HQ126" s="37"/>
      <c r="HR126" s="37"/>
      <c r="HS126" s="37"/>
      <c r="HT126" s="37"/>
      <c r="HU126" s="37"/>
      <c r="HV126" s="37"/>
      <c r="HW126" s="37"/>
      <c r="HX126" s="37"/>
      <c r="HY126" s="37"/>
      <c r="HZ126" s="37"/>
      <c r="IA126" s="37"/>
      <c r="IB126" s="37"/>
      <c r="IC126" s="37"/>
    </row>
    <row r="127" spans="1:237" s="312" customFormat="1" ht="15" customHeight="1" thickBot="1">
      <c r="B127" s="546"/>
      <c r="C127" s="469"/>
      <c r="D127" s="470"/>
    </row>
    <row r="128" spans="1:237" ht="15" customHeight="1" thickBot="1">
      <c r="A128" s="522" t="s">
        <v>6</v>
      </c>
      <c r="B128" s="745" t="s">
        <v>158</v>
      </c>
      <c r="C128" s="746"/>
      <c r="D128" s="746"/>
      <c r="E128" s="747"/>
      <c r="H128" s="312"/>
      <c r="I128" s="312"/>
      <c r="J128" s="312"/>
      <c r="K128" s="312"/>
      <c r="L128" s="312"/>
      <c r="M128" s="312"/>
      <c r="N128" s="312"/>
      <c r="O128" s="312"/>
      <c r="P128" s="312"/>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c r="EV128" s="37"/>
      <c r="EW128" s="37"/>
      <c r="EX128" s="37"/>
      <c r="EY128" s="37"/>
      <c r="EZ128" s="37"/>
      <c r="FA128" s="37"/>
      <c r="FB128" s="37"/>
      <c r="FC128" s="37"/>
      <c r="FD128" s="37"/>
      <c r="FE128" s="37"/>
      <c r="FF128" s="37"/>
      <c r="FG128" s="37"/>
      <c r="FH128" s="37"/>
      <c r="FI128" s="37"/>
      <c r="FJ128" s="37"/>
      <c r="FK128" s="37"/>
      <c r="FL128" s="37"/>
      <c r="FM128" s="37"/>
      <c r="FN128" s="37"/>
      <c r="FO128" s="37"/>
      <c r="FP128" s="37"/>
      <c r="FQ128" s="37"/>
      <c r="FR128" s="37"/>
      <c r="FS128" s="37"/>
      <c r="FT128" s="37"/>
      <c r="FU128" s="37"/>
      <c r="FV128" s="37"/>
      <c r="FW128" s="37"/>
      <c r="FX128" s="37"/>
      <c r="FY128" s="37"/>
      <c r="FZ128" s="37"/>
      <c r="GA128" s="37"/>
      <c r="GB128" s="37"/>
      <c r="GC128" s="37"/>
      <c r="GD128" s="37"/>
      <c r="GE128" s="37"/>
      <c r="GF128" s="37"/>
      <c r="GG128" s="37"/>
      <c r="GH128" s="37"/>
      <c r="GI128" s="37"/>
      <c r="GJ128" s="37"/>
      <c r="GK128" s="37"/>
      <c r="GL128" s="37"/>
      <c r="GM128" s="37"/>
      <c r="GN128" s="37"/>
      <c r="GO128" s="37"/>
      <c r="GP128" s="37"/>
      <c r="GQ128" s="37"/>
      <c r="GR128" s="37"/>
      <c r="GS128" s="37"/>
      <c r="GT128" s="37"/>
      <c r="GU128" s="37"/>
      <c r="GV128" s="37"/>
      <c r="GW128" s="37"/>
      <c r="GX128" s="37"/>
      <c r="GY128" s="37"/>
      <c r="GZ128" s="37"/>
      <c r="HA128" s="37"/>
      <c r="HB128" s="37"/>
      <c r="HC128" s="37"/>
      <c r="HD128" s="37"/>
      <c r="HE128" s="37"/>
      <c r="HF128" s="37"/>
      <c r="HG128" s="37"/>
      <c r="HH128" s="37"/>
      <c r="HI128" s="37"/>
      <c r="HJ128" s="37"/>
      <c r="HK128" s="37"/>
      <c r="HL128" s="37"/>
      <c r="HM128" s="37"/>
      <c r="HN128" s="37"/>
      <c r="HO128" s="37"/>
      <c r="HP128" s="37"/>
      <c r="HQ128" s="37"/>
      <c r="HR128" s="37"/>
      <c r="HS128" s="37"/>
      <c r="HT128" s="37"/>
      <c r="HU128" s="37"/>
      <c r="HV128" s="37"/>
      <c r="HW128" s="37"/>
      <c r="HX128" s="37"/>
      <c r="HY128" s="37"/>
      <c r="HZ128" s="37"/>
      <c r="IA128" s="37"/>
      <c r="IB128" s="37"/>
      <c r="IC128" s="37"/>
    </row>
    <row r="129" spans="1:237" ht="15" customHeight="1" thickBot="1">
      <c r="A129" s="312" t="s">
        <v>191</v>
      </c>
      <c r="B129" s="366" t="s">
        <v>160</v>
      </c>
      <c r="C129" s="367" t="s">
        <v>435</v>
      </c>
      <c r="D129" s="367" t="s">
        <v>170</v>
      </c>
      <c r="E129" s="368" t="s">
        <v>77</v>
      </c>
      <c r="H129" s="312"/>
      <c r="I129" s="312"/>
      <c r="J129" s="312"/>
      <c r="K129" s="312"/>
      <c r="L129" s="312"/>
      <c r="M129" s="312"/>
      <c r="N129" s="312"/>
      <c r="O129" s="312"/>
      <c r="P129" s="312"/>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c r="EV129" s="37"/>
      <c r="EW129" s="37"/>
      <c r="EX129" s="37"/>
      <c r="EY129" s="37"/>
      <c r="EZ129" s="37"/>
      <c r="FA129" s="37"/>
      <c r="FB129" s="37"/>
      <c r="FC129" s="37"/>
      <c r="FD129" s="37"/>
      <c r="FE129" s="37"/>
      <c r="FF129" s="37"/>
      <c r="FG129" s="37"/>
      <c r="FH129" s="37"/>
      <c r="FI129" s="37"/>
      <c r="FJ129" s="37"/>
      <c r="FK129" s="37"/>
      <c r="FL129" s="37"/>
      <c r="FM129" s="37"/>
      <c r="FN129" s="37"/>
      <c r="FO129" s="37"/>
      <c r="FP129" s="37"/>
      <c r="FQ129" s="37"/>
      <c r="FR129" s="37"/>
      <c r="FS129" s="37"/>
      <c r="FT129" s="37"/>
      <c r="FU129" s="37"/>
      <c r="FV129" s="37"/>
      <c r="FW129" s="37"/>
      <c r="FX129" s="37"/>
      <c r="FY129" s="37"/>
      <c r="FZ129" s="37"/>
      <c r="GA129" s="37"/>
      <c r="GB129" s="37"/>
      <c r="GC129" s="37"/>
      <c r="GD129" s="37"/>
      <c r="GE129" s="37"/>
      <c r="GF129" s="37"/>
      <c r="GG129" s="37"/>
      <c r="GH129" s="37"/>
      <c r="GI129" s="37"/>
      <c r="GJ129" s="37"/>
      <c r="GK129" s="37"/>
      <c r="GL129" s="37"/>
      <c r="GM129" s="37"/>
      <c r="GN129" s="37"/>
      <c r="GO129" s="37"/>
      <c r="GP129" s="37"/>
      <c r="GQ129" s="37"/>
      <c r="GR129" s="37"/>
      <c r="GS129" s="37"/>
      <c r="GT129" s="37"/>
      <c r="GU129" s="37"/>
      <c r="GV129" s="37"/>
      <c r="GW129" s="37"/>
      <c r="GX129" s="37"/>
      <c r="GY129" s="37"/>
      <c r="GZ129" s="37"/>
      <c r="HA129" s="37"/>
      <c r="HB129" s="37"/>
      <c r="HC129" s="37"/>
      <c r="HD129" s="37"/>
      <c r="HE129" s="37"/>
      <c r="HF129" s="37"/>
      <c r="HG129" s="37"/>
      <c r="HH129" s="37"/>
      <c r="HI129" s="37"/>
      <c r="HJ129" s="37"/>
      <c r="HK129" s="37"/>
      <c r="HL129" s="37"/>
      <c r="HM129" s="37"/>
      <c r="HN129" s="37"/>
      <c r="HO129" s="37"/>
      <c r="HP129" s="37"/>
      <c r="HQ129" s="37"/>
      <c r="HR129" s="37"/>
      <c r="HS129" s="37"/>
      <c r="HT129" s="37"/>
      <c r="HU129" s="37"/>
      <c r="HV129" s="37"/>
      <c r="HW129" s="37"/>
      <c r="HX129" s="37"/>
      <c r="HY129" s="37"/>
      <c r="HZ129" s="37"/>
      <c r="IA129" s="37"/>
      <c r="IB129" s="37"/>
      <c r="IC129" s="37"/>
    </row>
    <row r="130" spans="1:237" ht="14.4" customHeight="1" thickBot="1">
      <c r="A130" s="312"/>
      <c r="B130" s="402" t="s">
        <v>437</v>
      </c>
      <c r="C130" s="666" t="s">
        <v>494</v>
      </c>
      <c r="D130" s="667" t="s">
        <v>122</v>
      </c>
      <c r="E130" s="668">
        <f>SUM(E131:E133)</f>
        <v>0</v>
      </c>
      <c r="H130" s="312"/>
      <c r="I130" s="312"/>
      <c r="J130" s="312"/>
      <c r="K130" s="312"/>
      <c r="L130" s="312"/>
      <c r="M130" s="312"/>
      <c r="N130" s="312"/>
      <c r="O130" s="312"/>
      <c r="P130" s="312"/>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c r="DB130" s="37"/>
      <c r="DC130" s="37"/>
      <c r="DD130" s="37"/>
      <c r="DE130" s="37"/>
      <c r="DF130" s="37"/>
      <c r="DG130" s="37"/>
      <c r="DH130" s="37"/>
      <c r="DI130" s="37"/>
      <c r="DJ130" s="37"/>
      <c r="DK130" s="37"/>
      <c r="DL130" s="37"/>
      <c r="DM130" s="37"/>
      <c r="DN130" s="37"/>
      <c r="DO130" s="37"/>
      <c r="DP130" s="37"/>
      <c r="DQ130" s="37"/>
      <c r="DR130" s="37"/>
      <c r="DS130" s="37"/>
      <c r="DT130" s="37"/>
      <c r="DU130" s="37"/>
      <c r="DV130" s="37"/>
      <c r="DW130" s="37"/>
      <c r="DX130" s="37"/>
      <c r="DY130" s="37"/>
      <c r="DZ130" s="37"/>
      <c r="EA130" s="37"/>
      <c r="EB130" s="37"/>
      <c r="EC130" s="37"/>
      <c r="ED130" s="37"/>
      <c r="EE130" s="37"/>
      <c r="EF130" s="37"/>
      <c r="EG130" s="37"/>
      <c r="EH130" s="37"/>
      <c r="EI130" s="37"/>
      <c r="EJ130" s="37"/>
      <c r="EK130" s="37"/>
      <c r="EL130" s="37"/>
      <c r="EM130" s="37"/>
      <c r="EN130" s="37"/>
      <c r="EO130" s="37"/>
      <c r="EP130" s="37"/>
      <c r="EQ130" s="37"/>
      <c r="ER130" s="37"/>
      <c r="ES130" s="37"/>
      <c r="ET130" s="37"/>
      <c r="EU130" s="37"/>
      <c r="EV130" s="37"/>
      <c r="EW130" s="37"/>
      <c r="EX130" s="37"/>
      <c r="EY130" s="37"/>
      <c r="EZ130" s="37"/>
      <c r="FA130" s="37"/>
      <c r="FB130" s="37"/>
      <c r="FC130" s="37"/>
      <c r="FD130" s="37"/>
      <c r="FE130" s="37"/>
      <c r="FF130" s="37"/>
      <c r="FG130" s="37"/>
      <c r="FH130" s="37"/>
      <c r="FI130" s="37"/>
      <c r="FJ130" s="37"/>
      <c r="FK130" s="37"/>
      <c r="FL130" s="37"/>
      <c r="FM130" s="37"/>
      <c r="FN130" s="37"/>
      <c r="FO130" s="37"/>
      <c r="FP130" s="37"/>
      <c r="FQ130" s="37"/>
      <c r="FR130" s="37"/>
      <c r="FS130" s="37"/>
      <c r="FT130" s="37"/>
      <c r="FU130" s="37"/>
      <c r="FV130" s="37"/>
      <c r="FW130" s="37"/>
      <c r="FX130" s="37"/>
      <c r="FY130" s="37"/>
      <c r="FZ130" s="37"/>
      <c r="GA130" s="37"/>
      <c r="GB130" s="37"/>
      <c r="GC130" s="37"/>
      <c r="GD130" s="37"/>
      <c r="GE130" s="37"/>
      <c r="GF130" s="37"/>
      <c r="GG130" s="37"/>
      <c r="GH130" s="37"/>
      <c r="GI130" s="37"/>
      <c r="GJ130" s="37"/>
      <c r="GK130" s="37"/>
      <c r="GL130" s="37"/>
      <c r="GM130" s="37"/>
      <c r="GN130" s="37"/>
      <c r="GO130" s="37"/>
      <c r="GP130" s="37"/>
      <c r="GQ130" s="37"/>
      <c r="GR130" s="37"/>
      <c r="GS130" s="37"/>
      <c r="GT130" s="37"/>
      <c r="GU130" s="37"/>
      <c r="GV130" s="37"/>
      <c r="GW130" s="37"/>
      <c r="GX130" s="37"/>
      <c r="GY130" s="37"/>
      <c r="GZ130" s="37"/>
      <c r="HA130" s="37"/>
      <c r="HB130" s="37"/>
      <c r="HC130" s="37"/>
      <c r="HD130" s="37"/>
      <c r="HE130" s="37"/>
      <c r="HF130" s="37"/>
      <c r="HG130" s="37"/>
      <c r="HH130" s="37"/>
      <c r="HI130" s="37"/>
      <c r="HJ130" s="37"/>
      <c r="HK130" s="37"/>
      <c r="HL130" s="37"/>
      <c r="HM130" s="37"/>
      <c r="HN130" s="37"/>
      <c r="HO130" s="37"/>
      <c r="HP130" s="37"/>
      <c r="HQ130" s="37"/>
      <c r="HR130" s="37"/>
      <c r="HS130" s="37"/>
      <c r="HT130" s="37"/>
      <c r="HU130" s="37"/>
      <c r="HV130" s="37"/>
      <c r="HW130" s="37"/>
      <c r="HX130" s="37"/>
      <c r="HY130" s="37"/>
      <c r="HZ130" s="37"/>
      <c r="IA130" s="37"/>
      <c r="IB130" s="37"/>
      <c r="IC130" s="37"/>
    </row>
    <row r="131" spans="1:237" ht="14.4" customHeight="1" thickBot="1">
      <c r="A131" s="312"/>
      <c r="B131" s="406"/>
      <c r="C131" s="679" t="s">
        <v>495</v>
      </c>
      <c r="D131" s="670" t="s">
        <v>122</v>
      </c>
      <c r="E131" s="671">
        <v>0</v>
      </c>
      <c r="H131" s="312"/>
      <c r="I131" s="312"/>
      <c r="J131" s="312"/>
      <c r="K131" s="312"/>
      <c r="L131" s="312"/>
      <c r="M131" s="312"/>
      <c r="N131" s="312"/>
      <c r="O131" s="312"/>
      <c r="P131" s="312"/>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c r="EG131" s="37"/>
      <c r="EH131" s="37"/>
      <c r="EI131" s="37"/>
      <c r="EJ131" s="37"/>
      <c r="EK131" s="37"/>
      <c r="EL131" s="37"/>
      <c r="EM131" s="37"/>
      <c r="EN131" s="37"/>
      <c r="EO131" s="37"/>
      <c r="EP131" s="37"/>
      <c r="EQ131" s="37"/>
      <c r="ER131" s="37"/>
      <c r="ES131" s="37"/>
      <c r="ET131" s="37"/>
      <c r="EU131" s="37"/>
      <c r="EV131" s="37"/>
      <c r="EW131" s="37"/>
      <c r="EX131" s="37"/>
      <c r="EY131" s="37"/>
      <c r="EZ131" s="37"/>
      <c r="FA131" s="37"/>
      <c r="FB131" s="37"/>
      <c r="FC131" s="37"/>
      <c r="FD131" s="37"/>
      <c r="FE131" s="37"/>
      <c r="FF131" s="37"/>
      <c r="FG131" s="37"/>
      <c r="FH131" s="37"/>
      <c r="FI131" s="37"/>
      <c r="FJ131" s="37"/>
      <c r="FK131" s="37"/>
      <c r="FL131" s="37"/>
      <c r="FM131" s="37"/>
      <c r="FN131" s="37"/>
      <c r="FO131" s="37"/>
      <c r="FP131" s="37"/>
      <c r="FQ131" s="37"/>
      <c r="FR131" s="37"/>
      <c r="FS131" s="37"/>
      <c r="FT131" s="37"/>
      <c r="FU131" s="37"/>
      <c r="FV131" s="37"/>
      <c r="FW131" s="37"/>
      <c r="FX131" s="37"/>
      <c r="FY131" s="37"/>
      <c r="FZ131" s="37"/>
      <c r="GA131" s="37"/>
      <c r="GB131" s="37"/>
      <c r="GC131" s="37"/>
      <c r="GD131" s="37"/>
      <c r="GE131" s="37"/>
      <c r="GF131" s="37"/>
      <c r="GG131" s="37"/>
      <c r="GH131" s="37"/>
      <c r="GI131" s="37"/>
      <c r="GJ131" s="37"/>
      <c r="GK131" s="37"/>
      <c r="GL131" s="37"/>
      <c r="GM131" s="37"/>
      <c r="GN131" s="37"/>
      <c r="GO131" s="37"/>
      <c r="GP131" s="37"/>
      <c r="GQ131" s="37"/>
      <c r="GR131" s="37"/>
      <c r="GS131" s="37"/>
      <c r="GT131" s="37"/>
      <c r="GU131" s="37"/>
      <c r="GV131" s="37"/>
      <c r="GW131" s="37"/>
      <c r="GX131" s="37"/>
      <c r="GY131" s="37"/>
      <c r="GZ131" s="37"/>
      <c r="HA131" s="37"/>
      <c r="HB131" s="37"/>
      <c r="HC131" s="37"/>
      <c r="HD131" s="37"/>
      <c r="HE131" s="37"/>
      <c r="HF131" s="37"/>
      <c r="HG131" s="37"/>
      <c r="HH131" s="37"/>
      <c r="HI131" s="37"/>
      <c r="HJ131" s="37"/>
      <c r="HK131" s="37"/>
      <c r="HL131" s="37"/>
      <c r="HM131" s="37"/>
      <c r="HN131" s="37"/>
      <c r="HO131" s="37"/>
      <c r="HP131" s="37"/>
      <c r="HQ131" s="37"/>
      <c r="HR131" s="37"/>
      <c r="HS131" s="37"/>
      <c r="HT131" s="37"/>
      <c r="HU131" s="37"/>
      <c r="HV131" s="37"/>
      <c r="HW131" s="37"/>
      <c r="HX131" s="37"/>
      <c r="HY131" s="37"/>
      <c r="HZ131" s="37"/>
      <c r="IA131" s="37"/>
      <c r="IB131" s="37"/>
      <c r="IC131" s="37"/>
    </row>
    <row r="132" spans="1:237" ht="14.4" customHeight="1" thickBot="1">
      <c r="A132" s="312"/>
      <c r="B132" s="407"/>
      <c r="C132" s="679" t="s">
        <v>496</v>
      </c>
      <c r="D132" s="670" t="s">
        <v>122</v>
      </c>
      <c r="E132" s="671">
        <v>0</v>
      </c>
      <c r="H132" s="312"/>
      <c r="I132" s="312"/>
      <c r="J132" s="312"/>
      <c r="K132" s="312"/>
      <c r="L132" s="312"/>
      <c r="M132" s="312"/>
      <c r="N132" s="312"/>
      <c r="O132" s="312"/>
      <c r="P132" s="312"/>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c r="EG132" s="37"/>
      <c r="EH132" s="37"/>
      <c r="EI132" s="37"/>
      <c r="EJ132" s="37"/>
      <c r="EK132" s="37"/>
      <c r="EL132" s="37"/>
      <c r="EM132" s="37"/>
      <c r="EN132" s="37"/>
      <c r="EO132" s="37"/>
      <c r="EP132" s="37"/>
      <c r="EQ132" s="37"/>
      <c r="ER132" s="37"/>
      <c r="ES132" s="37"/>
      <c r="ET132" s="37"/>
      <c r="EU132" s="37"/>
      <c r="EV132" s="37"/>
      <c r="EW132" s="37"/>
      <c r="EX132" s="37"/>
      <c r="EY132" s="37"/>
      <c r="EZ132" s="37"/>
      <c r="FA132" s="37"/>
      <c r="FB132" s="37"/>
      <c r="FC132" s="37"/>
      <c r="FD132" s="37"/>
      <c r="FE132" s="37"/>
      <c r="FF132" s="37"/>
      <c r="FG132" s="37"/>
      <c r="FH132" s="37"/>
      <c r="FI132" s="37"/>
      <c r="FJ132" s="37"/>
      <c r="FK132" s="37"/>
      <c r="FL132" s="37"/>
      <c r="FM132" s="37"/>
      <c r="FN132" s="37"/>
      <c r="FO132" s="37"/>
      <c r="FP132" s="37"/>
      <c r="FQ132" s="37"/>
      <c r="FR132" s="37"/>
      <c r="FS132" s="37"/>
      <c r="FT132" s="37"/>
      <c r="FU132" s="37"/>
      <c r="FV132" s="37"/>
      <c r="FW132" s="37"/>
      <c r="FX132" s="37"/>
      <c r="FY132" s="37"/>
      <c r="FZ132" s="37"/>
      <c r="GA132" s="37"/>
      <c r="GB132" s="37"/>
      <c r="GC132" s="37"/>
      <c r="GD132" s="37"/>
      <c r="GE132" s="37"/>
      <c r="GF132" s="37"/>
      <c r="GG132" s="37"/>
      <c r="GH132" s="37"/>
      <c r="GI132" s="37"/>
      <c r="GJ132" s="37"/>
      <c r="GK132" s="37"/>
      <c r="GL132" s="37"/>
      <c r="GM132" s="37"/>
      <c r="GN132" s="37"/>
      <c r="GO132" s="37"/>
      <c r="GP132" s="37"/>
      <c r="GQ132" s="37"/>
      <c r="GR132" s="37"/>
      <c r="GS132" s="37"/>
      <c r="GT132" s="37"/>
      <c r="GU132" s="37"/>
      <c r="GV132" s="37"/>
      <c r="GW132" s="37"/>
      <c r="GX132" s="37"/>
      <c r="GY132" s="37"/>
      <c r="GZ132" s="37"/>
      <c r="HA132" s="37"/>
      <c r="HB132" s="37"/>
      <c r="HC132" s="37"/>
      <c r="HD132" s="37"/>
      <c r="HE132" s="37"/>
      <c r="HF132" s="37"/>
      <c r="HG132" s="37"/>
      <c r="HH132" s="37"/>
      <c r="HI132" s="37"/>
      <c r="HJ132" s="37"/>
      <c r="HK132" s="37"/>
      <c r="HL132" s="37"/>
      <c r="HM132" s="37"/>
      <c r="HN132" s="37"/>
      <c r="HO132" s="37"/>
      <c r="HP132" s="37"/>
      <c r="HQ132" s="37"/>
      <c r="HR132" s="37"/>
      <c r="HS132" s="37"/>
      <c r="HT132" s="37"/>
      <c r="HU132" s="37"/>
      <c r="HV132" s="37"/>
      <c r="HW132" s="37"/>
      <c r="HX132" s="37"/>
      <c r="HY132" s="37"/>
      <c r="HZ132" s="37"/>
      <c r="IA132" s="37"/>
      <c r="IB132" s="37"/>
      <c r="IC132" s="37"/>
    </row>
    <row r="133" spans="1:237" ht="15" customHeight="1" thickBot="1">
      <c r="A133" s="312"/>
      <c r="B133" s="404"/>
      <c r="C133" s="680" t="s">
        <v>497</v>
      </c>
      <c r="D133" s="674" t="s">
        <v>122</v>
      </c>
      <c r="E133" s="675">
        <v>0</v>
      </c>
      <c r="H133" s="312"/>
      <c r="I133" s="312"/>
      <c r="J133" s="312"/>
      <c r="K133" s="312"/>
      <c r="L133" s="312"/>
      <c r="M133" s="312"/>
      <c r="N133" s="312"/>
      <c r="O133" s="312"/>
      <c r="P133" s="312"/>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c r="DB133" s="37"/>
      <c r="DC133" s="37"/>
      <c r="DD133" s="37"/>
      <c r="DE133" s="37"/>
      <c r="DF133" s="37"/>
      <c r="DG133" s="37"/>
      <c r="DH133" s="37"/>
      <c r="DI133" s="37"/>
      <c r="DJ133" s="37"/>
      <c r="DK133" s="37"/>
      <c r="DL133" s="37"/>
      <c r="DM133" s="37"/>
      <c r="DN133" s="37"/>
      <c r="DO133" s="37"/>
      <c r="DP133" s="37"/>
      <c r="DQ133" s="37"/>
      <c r="DR133" s="37"/>
      <c r="DS133" s="37"/>
      <c r="DT133" s="37"/>
      <c r="DU133" s="37"/>
      <c r="DV133" s="37"/>
      <c r="DW133" s="37"/>
      <c r="DX133" s="37"/>
      <c r="DY133" s="37"/>
      <c r="DZ133" s="37"/>
      <c r="EA133" s="37"/>
      <c r="EB133" s="37"/>
      <c r="EC133" s="37"/>
      <c r="ED133" s="37"/>
      <c r="EE133" s="37"/>
      <c r="EF133" s="37"/>
      <c r="EG133" s="37"/>
      <c r="EH133" s="37"/>
      <c r="EI133" s="37"/>
      <c r="EJ133" s="37"/>
      <c r="EK133" s="37"/>
      <c r="EL133" s="37"/>
      <c r="EM133" s="37"/>
      <c r="EN133" s="37"/>
      <c r="EO133" s="37"/>
      <c r="EP133" s="37"/>
      <c r="EQ133" s="37"/>
      <c r="ER133" s="37"/>
      <c r="ES133" s="37"/>
      <c r="ET133" s="37"/>
      <c r="EU133" s="37"/>
      <c r="EV133" s="37"/>
      <c r="EW133" s="37"/>
      <c r="EX133" s="37"/>
      <c r="EY133" s="37"/>
      <c r="EZ133" s="37"/>
      <c r="FA133" s="37"/>
      <c r="FB133" s="37"/>
      <c r="FC133" s="37"/>
      <c r="FD133" s="37"/>
      <c r="FE133" s="37"/>
      <c r="FF133" s="37"/>
      <c r="FG133" s="37"/>
      <c r="FH133" s="37"/>
      <c r="FI133" s="37"/>
      <c r="FJ133" s="37"/>
      <c r="FK133" s="37"/>
      <c r="FL133" s="37"/>
      <c r="FM133" s="37"/>
      <c r="FN133" s="37"/>
      <c r="FO133" s="37"/>
      <c r="FP133" s="37"/>
      <c r="FQ133" s="37"/>
      <c r="FR133" s="37"/>
      <c r="FS133" s="37"/>
      <c r="FT133" s="37"/>
      <c r="FU133" s="37"/>
      <c r="FV133" s="37"/>
      <c r="FW133" s="37"/>
      <c r="FX133" s="37"/>
      <c r="FY133" s="37"/>
      <c r="FZ133" s="37"/>
      <c r="GA133" s="37"/>
      <c r="GB133" s="37"/>
      <c r="GC133" s="37"/>
      <c r="GD133" s="37"/>
      <c r="GE133" s="37"/>
      <c r="GF133" s="37"/>
      <c r="GG133" s="37"/>
      <c r="GH133" s="37"/>
      <c r="GI133" s="37"/>
      <c r="GJ133" s="37"/>
      <c r="GK133" s="37"/>
      <c r="GL133" s="37"/>
      <c r="GM133" s="37"/>
      <c r="GN133" s="37"/>
      <c r="GO133" s="37"/>
      <c r="GP133" s="37"/>
      <c r="GQ133" s="37"/>
      <c r="GR133" s="37"/>
      <c r="GS133" s="37"/>
      <c r="GT133" s="37"/>
      <c r="GU133" s="37"/>
      <c r="GV133" s="37"/>
      <c r="GW133" s="37"/>
      <c r="GX133" s="37"/>
      <c r="GY133" s="37"/>
      <c r="GZ133" s="37"/>
      <c r="HA133" s="37"/>
      <c r="HB133" s="37"/>
      <c r="HC133" s="37"/>
      <c r="HD133" s="37"/>
      <c r="HE133" s="37"/>
      <c r="HF133" s="37"/>
      <c r="HG133" s="37"/>
      <c r="HH133" s="37"/>
      <c r="HI133" s="37"/>
      <c r="HJ133" s="37"/>
      <c r="HK133" s="37"/>
      <c r="HL133" s="37"/>
      <c r="HM133" s="37"/>
      <c r="HN133" s="37"/>
      <c r="HO133" s="37"/>
      <c r="HP133" s="37"/>
      <c r="HQ133" s="37"/>
      <c r="HR133" s="37"/>
      <c r="HS133" s="37"/>
      <c r="HT133" s="37"/>
      <c r="HU133" s="37"/>
      <c r="HV133" s="37"/>
      <c r="HW133" s="37"/>
      <c r="HX133" s="37"/>
      <c r="HY133" s="37"/>
      <c r="HZ133" s="37"/>
      <c r="IA133" s="37"/>
      <c r="IB133" s="37"/>
      <c r="IC133" s="37"/>
    </row>
    <row r="134" spans="1:237" ht="15" customHeight="1">
      <c r="A134" s="312"/>
      <c r="B134" s="312"/>
      <c r="C134" s="312"/>
      <c r="D134" s="312"/>
      <c r="E134" s="312"/>
      <c r="H134" s="312"/>
      <c r="I134" s="312"/>
      <c r="J134" s="312"/>
      <c r="K134" s="312"/>
      <c r="L134" s="312"/>
      <c r="M134" s="312"/>
      <c r="N134" s="312"/>
      <c r="O134" s="312"/>
      <c r="P134" s="312"/>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c r="DB134" s="37"/>
      <c r="DC134" s="37"/>
      <c r="DD134" s="37"/>
      <c r="DE134" s="37"/>
      <c r="DF134" s="37"/>
      <c r="DG134" s="37"/>
      <c r="DH134" s="37"/>
      <c r="DI134" s="37"/>
      <c r="DJ134" s="37"/>
      <c r="DK134" s="37"/>
      <c r="DL134" s="37"/>
      <c r="DM134" s="37"/>
      <c r="DN134" s="37"/>
      <c r="DO134" s="37"/>
      <c r="DP134" s="37"/>
      <c r="DQ134" s="37"/>
      <c r="DR134" s="37"/>
      <c r="DS134" s="37"/>
      <c r="DT134" s="37"/>
      <c r="DU134" s="37"/>
      <c r="DV134" s="37"/>
      <c r="DW134" s="37"/>
      <c r="DX134" s="37"/>
      <c r="DY134" s="37"/>
      <c r="DZ134" s="37"/>
      <c r="EA134" s="37"/>
      <c r="EB134" s="37"/>
      <c r="EC134" s="37"/>
      <c r="ED134" s="37"/>
      <c r="EE134" s="37"/>
      <c r="EF134" s="37"/>
      <c r="EG134" s="37"/>
      <c r="EH134" s="37"/>
      <c r="EI134" s="37"/>
      <c r="EJ134" s="37"/>
      <c r="EK134" s="37"/>
      <c r="EL134" s="37"/>
      <c r="EM134" s="37"/>
      <c r="EN134" s="37"/>
      <c r="EO134" s="37"/>
      <c r="EP134" s="37"/>
      <c r="EQ134" s="37"/>
      <c r="ER134" s="37"/>
      <c r="ES134" s="37"/>
      <c r="ET134" s="37"/>
      <c r="EU134" s="37"/>
      <c r="EV134" s="37"/>
      <c r="EW134" s="37"/>
      <c r="EX134" s="37"/>
      <c r="EY134" s="37"/>
      <c r="EZ134" s="37"/>
      <c r="FA134" s="37"/>
      <c r="FB134" s="37"/>
      <c r="FC134" s="37"/>
      <c r="FD134" s="37"/>
      <c r="FE134" s="37"/>
      <c r="FF134" s="37"/>
      <c r="FG134" s="37"/>
      <c r="FH134" s="37"/>
      <c r="FI134" s="37"/>
      <c r="FJ134" s="37"/>
      <c r="FK134" s="37"/>
      <c r="FL134" s="37"/>
      <c r="FM134" s="37"/>
      <c r="FN134" s="37"/>
      <c r="FO134" s="37"/>
      <c r="FP134" s="37"/>
      <c r="FQ134" s="37"/>
      <c r="FR134" s="37"/>
      <c r="FS134" s="37"/>
      <c r="FT134" s="37"/>
      <c r="FU134" s="37"/>
      <c r="FV134" s="37"/>
      <c r="FW134" s="37"/>
      <c r="FX134" s="37"/>
      <c r="FY134" s="37"/>
      <c r="FZ134" s="37"/>
      <c r="GA134" s="37"/>
      <c r="GB134" s="37"/>
      <c r="GC134" s="37"/>
      <c r="GD134" s="37"/>
      <c r="GE134" s="37"/>
      <c r="GF134" s="37"/>
      <c r="GG134" s="37"/>
      <c r="GH134" s="37"/>
      <c r="GI134" s="37"/>
      <c r="GJ134" s="37"/>
      <c r="GK134" s="37"/>
      <c r="GL134" s="37"/>
      <c r="GM134" s="37"/>
      <c r="GN134" s="37"/>
      <c r="GO134" s="37"/>
      <c r="GP134" s="37"/>
      <c r="GQ134" s="37"/>
      <c r="GR134" s="37"/>
      <c r="GS134" s="37"/>
      <c r="GT134" s="37"/>
      <c r="GU134" s="37"/>
      <c r="GV134" s="37"/>
      <c r="GW134" s="37"/>
      <c r="GX134" s="37"/>
      <c r="GY134" s="37"/>
      <c r="GZ134" s="37"/>
      <c r="HA134" s="37"/>
      <c r="HB134" s="37"/>
      <c r="HC134" s="37"/>
      <c r="HD134" s="37"/>
      <c r="HE134" s="37"/>
      <c r="HF134" s="37"/>
      <c r="HG134" s="37"/>
      <c r="HH134" s="37"/>
      <c r="HI134" s="37"/>
      <c r="HJ134" s="37"/>
      <c r="HK134" s="37"/>
      <c r="HL134" s="37"/>
      <c r="HM134" s="37"/>
      <c r="HN134" s="37"/>
      <c r="HO134" s="37"/>
      <c r="HP134" s="37"/>
      <c r="HQ134" s="37"/>
      <c r="HR134" s="37"/>
      <c r="HS134" s="37"/>
      <c r="HT134" s="37"/>
      <c r="HU134" s="37"/>
      <c r="HV134" s="37"/>
      <c r="HW134" s="37"/>
      <c r="HX134" s="37"/>
      <c r="HY134" s="37"/>
      <c r="HZ134" s="37"/>
      <c r="IA134" s="37"/>
      <c r="IB134" s="37"/>
      <c r="IC134" s="37"/>
    </row>
    <row r="135" spans="1:237" ht="42" customHeight="1">
      <c r="A135" s="547">
        <v>3</v>
      </c>
      <c r="B135" s="741" t="s">
        <v>192</v>
      </c>
      <c r="C135" s="741"/>
      <c r="D135" s="741"/>
      <c r="E135" s="741"/>
      <c r="H135" s="312"/>
      <c r="I135" s="312"/>
      <c r="J135" s="312"/>
      <c r="K135" s="312"/>
      <c r="L135" s="312"/>
      <c r="M135" s="312"/>
      <c r="N135" s="312"/>
      <c r="O135" s="312"/>
      <c r="P135" s="312"/>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c r="CV135" s="37"/>
      <c r="CW135" s="37"/>
      <c r="CX135" s="37"/>
      <c r="CY135" s="37"/>
      <c r="CZ135" s="37"/>
      <c r="DA135" s="37"/>
      <c r="DB135" s="37"/>
      <c r="DC135" s="37"/>
      <c r="DD135" s="37"/>
      <c r="DE135" s="37"/>
      <c r="DF135" s="37"/>
      <c r="DG135" s="37"/>
      <c r="DH135" s="37"/>
      <c r="DI135" s="37"/>
      <c r="DJ135" s="37"/>
      <c r="DK135" s="37"/>
      <c r="DL135" s="37"/>
      <c r="DM135" s="37"/>
      <c r="DN135" s="37"/>
      <c r="DO135" s="37"/>
      <c r="DP135" s="37"/>
      <c r="DQ135" s="37"/>
      <c r="DR135" s="37"/>
      <c r="DS135" s="37"/>
      <c r="DT135" s="37"/>
      <c r="DU135" s="37"/>
      <c r="DV135" s="37"/>
      <c r="DW135" s="37"/>
      <c r="DX135" s="37"/>
      <c r="DY135" s="37"/>
      <c r="DZ135" s="37"/>
      <c r="EA135" s="37"/>
      <c r="EB135" s="37"/>
      <c r="EC135" s="37"/>
      <c r="ED135" s="37"/>
      <c r="EE135" s="37"/>
      <c r="EF135" s="37"/>
      <c r="EG135" s="37"/>
      <c r="EH135" s="37"/>
      <c r="EI135" s="37"/>
      <c r="EJ135" s="37"/>
      <c r="EK135" s="37"/>
      <c r="EL135" s="37"/>
      <c r="EM135" s="37"/>
      <c r="EN135" s="37"/>
      <c r="EO135" s="37"/>
      <c r="EP135" s="37"/>
      <c r="EQ135" s="37"/>
      <c r="ER135" s="37"/>
      <c r="ES135" s="37"/>
      <c r="ET135" s="37"/>
      <c r="EU135" s="37"/>
      <c r="EV135" s="37"/>
      <c r="EW135" s="37"/>
      <c r="EX135" s="37"/>
      <c r="EY135" s="37"/>
      <c r="EZ135" s="37"/>
      <c r="FA135" s="37"/>
      <c r="FB135" s="37"/>
      <c r="FC135" s="37"/>
      <c r="FD135" s="37"/>
      <c r="FE135" s="37"/>
      <c r="FF135" s="37"/>
      <c r="FG135" s="37"/>
      <c r="FH135" s="37"/>
      <c r="FI135" s="37"/>
      <c r="FJ135" s="37"/>
      <c r="FK135" s="37"/>
      <c r="FL135" s="37"/>
      <c r="FM135" s="37"/>
      <c r="FN135" s="37"/>
      <c r="FO135" s="37"/>
      <c r="FP135" s="37"/>
      <c r="FQ135" s="37"/>
      <c r="FR135" s="37"/>
      <c r="FS135" s="37"/>
      <c r="FT135" s="37"/>
      <c r="FU135" s="37"/>
      <c r="FV135" s="37"/>
      <c r="FW135" s="37"/>
      <c r="FX135" s="37"/>
      <c r="FY135" s="37"/>
      <c r="FZ135" s="37"/>
      <c r="GA135" s="37"/>
      <c r="GB135" s="37"/>
      <c r="GC135" s="37"/>
      <c r="GD135" s="37"/>
      <c r="GE135" s="37"/>
      <c r="GF135" s="37"/>
      <c r="GG135" s="37"/>
      <c r="GH135" s="37"/>
      <c r="GI135" s="37"/>
      <c r="GJ135" s="37"/>
      <c r="GK135" s="37"/>
      <c r="GL135" s="37"/>
      <c r="GM135" s="37"/>
      <c r="GN135" s="37"/>
      <c r="GO135" s="37"/>
      <c r="GP135" s="37"/>
      <c r="GQ135" s="37"/>
      <c r="GR135" s="37"/>
      <c r="GS135" s="37"/>
      <c r="GT135" s="37"/>
      <c r="GU135" s="37"/>
      <c r="GV135" s="37"/>
      <c r="GW135" s="37"/>
      <c r="GX135" s="37"/>
      <c r="GY135" s="37"/>
      <c r="GZ135" s="37"/>
      <c r="HA135" s="37"/>
      <c r="HB135" s="37"/>
      <c r="HC135" s="37"/>
      <c r="HD135" s="37"/>
      <c r="HE135" s="37"/>
      <c r="HF135" s="37"/>
      <c r="HG135" s="37"/>
      <c r="HH135" s="37"/>
      <c r="HI135" s="37"/>
      <c r="HJ135" s="37"/>
      <c r="HK135" s="37"/>
      <c r="HL135" s="37"/>
      <c r="HM135" s="37"/>
      <c r="HN135" s="37"/>
      <c r="HO135" s="37"/>
      <c r="HP135" s="37"/>
      <c r="HQ135" s="37"/>
      <c r="HR135" s="37"/>
      <c r="HS135" s="37"/>
      <c r="HT135" s="37"/>
      <c r="HU135" s="37"/>
      <c r="HV135" s="37"/>
      <c r="HW135" s="37"/>
      <c r="HX135" s="37"/>
      <c r="HY135" s="37"/>
      <c r="HZ135" s="37"/>
      <c r="IA135" s="37"/>
      <c r="IB135" s="37"/>
      <c r="IC135" s="37"/>
    </row>
    <row r="136" spans="1:237" ht="21">
      <c r="A136" s="494" t="s">
        <v>193</v>
      </c>
      <c r="B136" s="495" t="s">
        <v>194</v>
      </c>
      <c r="C136" s="548"/>
      <c r="D136" s="548"/>
      <c r="E136" s="548"/>
      <c r="H136" s="312"/>
      <c r="I136" s="312"/>
      <c r="J136" s="312"/>
      <c r="K136" s="312"/>
      <c r="L136" s="312"/>
      <c r="M136" s="312"/>
      <c r="N136" s="312"/>
      <c r="O136" s="312"/>
      <c r="P136" s="312"/>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c r="CV136" s="37"/>
      <c r="CW136" s="37"/>
      <c r="CX136" s="37"/>
      <c r="CY136" s="37"/>
      <c r="CZ136" s="37"/>
      <c r="DA136" s="37"/>
      <c r="DB136" s="37"/>
      <c r="DC136" s="37"/>
      <c r="DD136" s="37"/>
      <c r="DE136" s="37"/>
      <c r="DF136" s="37"/>
      <c r="DG136" s="37"/>
      <c r="DH136" s="37"/>
      <c r="DI136" s="37"/>
      <c r="DJ136" s="37"/>
      <c r="DK136" s="37"/>
      <c r="DL136" s="37"/>
      <c r="DM136" s="37"/>
      <c r="DN136" s="37"/>
      <c r="DO136" s="37"/>
      <c r="DP136" s="37"/>
      <c r="DQ136" s="37"/>
      <c r="DR136" s="37"/>
      <c r="DS136" s="37"/>
      <c r="DT136" s="37"/>
      <c r="DU136" s="37"/>
      <c r="DV136" s="37"/>
      <c r="DW136" s="37"/>
      <c r="DX136" s="37"/>
      <c r="DY136" s="37"/>
      <c r="DZ136" s="37"/>
      <c r="EA136" s="37"/>
      <c r="EB136" s="37"/>
      <c r="EC136" s="37"/>
      <c r="ED136" s="37"/>
      <c r="EE136" s="37"/>
      <c r="EF136" s="37"/>
      <c r="EG136" s="37"/>
      <c r="EH136" s="37"/>
      <c r="EI136" s="37"/>
      <c r="EJ136" s="37"/>
      <c r="EK136" s="37"/>
      <c r="EL136" s="37"/>
      <c r="EM136" s="37"/>
      <c r="EN136" s="37"/>
      <c r="EO136" s="37"/>
      <c r="EP136" s="37"/>
      <c r="EQ136" s="37"/>
      <c r="ER136" s="37"/>
      <c r="ES136" s="37"/>
      <c r="ET136" s="37"/>
      <c r="EU136" s="37"/>
      <c r="EV136" s="37"/>
      <c r="EW136" s="37"/>
      <c r="EX136" s="37"/>
      <c r="EY136" s="37"/>
      <c r="EZ136" s="37"/>
      <c r="FA136" s="37"/>
      <c r="FB136" s="37"/>
      <c r="FC136" s="37"/>
      <c r="FD136" s="37"/>
      <c r="FE136" s="37"/>
      <c r="FF136" s="37"/>
      <c r="FG136" s="37"/>
      <c r="FH136" s="37"/>
      <c r="FI136" s="37"/>
      <c r="FJ136" s="37"/>
      <c r="FK136" s="37"/>
      <c r="FL136" s="37"/>
      <c r="FM136" s="37"/>
      <c r="FN136" s="37"/>
      <c r="FO136" s="37"/>
      <c r="FP136" s="37"/>
      <c r="FQ136" s="37"/>
      <c r="FR136" s="37"/>
      <c r="FS136" s="37"/>
      <c r="FT136" s="37"/>
      <c r="FU136" s="37"/>
      <c r="FV136" s="37"/>
      <c r="FW136" s="37"/>
      <c r="FX136" s="37"/>
      <c r="FY136" s="37"/>
      <c r="FZ136" s="37"/>
      <c r="GA136" s="37"/>
      <c r="GB136" s="37"/>
      <c r="GC136" s="37"/>
      <c r="GD136" s="37"/>
      <c r="GE136" s="37"/>
      <c r="GF136" s="37"/>
      <c r="GG136" s="37"/>
      <c r="GH136" s="37"/>
      <c r="GI136" s="37"/>
      <c r="GJ136" s="37"/>
      <c r="GK136" s="37"/>
      <c r="GL136" s="37"/>
      <c r="GM136" s="37"/>
      <c r="GN136" s="37"/>
      <c r="GO136" s="37"/>
      <c r="GP136" s="37"/>
      <c r="GQ136" s="37"/>
      <c r="GR136" s="37"/>
      <c r="GS136" s="37"/>
      <c r="GT136" s="37"/>
      <c r="GU136" s="37"/>
      <c r="GV136" s="37"/>
      <c r="GW136" s="37"/>
      <c r="GX136" s="37"/>
      <c r="GY136" s="37"/>
      <c r="GZ136" s="37"/>
      <c r="HA136" s="37"/>
      <c r="HB136" s="37"/>
      <c r="HC136" s="37"/>
      <c r="HD136" s="37"/>
      <c r="HE136" s="37"/>
      <c r="HF136" s="37"/>
      <c r="HG136" s="37"/>
      <c r="HH136" s="37"/>
      <c r="HI136" s="37"/>
      <c r="HJ136" s="37"/>
      <c r="HK136" s="37"/>
      <c r="HL136" s="37"/>
      <c r="HM136" s="37"/>
      <c r="HN136" s="37"/>
      <c r="HO136" s="37"/>
      <c r="HP136" s="37"/>
      <c r="HQ136" s="37"/>
      <c r="HR136" s="37"/>
      <c r="HS136" s="37"/>
      <c r="HT136" s="37"/>
      <c r="HU136" s="37"/>
      <c r="HV136" s="37"/>
      <c r="HW136" s="37"/>
      <c r="HX136" s="37"/>
      <c r="HY136" s="37"/>
      <c r="HZ136" s="37"/>
      <c r="IA136" s="37"/>
      <c r="IB136" s="37"/>
      <c r="IC136" s="37"/>
    </row>
    <row r="137" spans="1:237" ht="21" hidden="1">
      <c r="A137" s="499"/>
      <c r="B137" s="500"/>
      <c r="C137" s="499"/>
      <c r="D137" s="499"/>
      <c r="E137" s="499"/>
      <c r="H137" s="312"/>
      <c r="I137" s="312"/>
      <c r="J137" s="312"/>
      <c r="K137" s="312"/>
      <c r="L137" s="312"/>
      <c r="M137" s="312"/>
      <c r="N137" s="312"/>
      <c r="O137" s="312"/>
      <c r="P137" s="312"/>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c r="CZ137" s="37"/>
      <c r="DA137" s="37"/>
      <c r="DB137" s="37"/>
      <c r="DC137" s="37"/>
      <c r="DD137" s="37"/>
      <c r="DE137" s="37"/>
      <c r="DF137" s="37"/>
      <c r="DG137" s="37"/>
      <c r="DH137" s="37"/>
      <c r="DI137" s="37"/>
      <c r="DJ137" s="37"/>
      <c r="DK137" s="37"/>
      <c r="DL137" s="37"/>
      <c r="DM137" s="37"/>
      <c r="DN137" s="37"/>
      <c r="DO137" s="37"/>
      <c r="DP137" s="37"/>
      <c r="DQ137" s="37"/>
      <c r="DR137" s="37"/>
      <c r="DS137" s="37"/>
      <c r="DT137" s="37"/>
      <c r="DU137" s="37"/>
      <c r="DV137" s="37"/>
      <c r="DW137" s="37"/>
      <c r="DX137" s="37"/>
      <c r="DY137" s="37"/>
      <c r="DZ137" s="37"/>
      <c r="EA137" s="37"/>
      <c r="EB137" s="37"/>
      <c r="EC137" s="37"/>
      <c r="ED137" s="37"/>
      <c r="EE137" s="37"/>
      <c r="EF137" s="37"/>
      <c r="EG137" s="37"/>
      <c r="EH137" s="37"/>
      <c r="EI137" s="37"/>
      <c r="EJ137" s="37"/>
      <c r="EK137" s="37"/>
      <c r="EL137" s="37"/>
      <c r="EM137" s="37"/>
      <c r="EN137" s="37"/>
      <c r="EO137" s="37"/>
      <c r="EP137" s="37"/>
      <c r="EQ137" s="37"/>
      <c r="ER137" s="37"/>
      <c r="ES137" s="37"/>
      <c r="ET137" s="37"/>
      <c r="EU137" s="37"/>
      <c r="EV137" s="37"/>
      <c r="EW137" s="37"/>
      <c r="EX137" s="37"/>
      <c r="EY137" s="37"/>
      <c r="EZ137" s="37"/>
      <c r="FA137" s="37"/>
      <c r="FB137" s="37"/>
      <c r="FC137" s="37"/>
      <c r="FD137" s="37"/>
      <c r="FE137" s="37"/>
      <c r="FF137" s="37"/>
      <c r="FG137" s="37"/>
      <c r="FH137" s="37"/>
      <c r="FI137" s="37"/>
      <c r="FJ137" s="37"/>
      <c r="FK137" s="37"/>
      <c r="FL137" s="37"/>
      <c r="FM137" s="37"/>
      <c r="FN137" s="37"/>
      <c r="FO137" s="37"/>
      <c r="FP137" s="37"/>
      <c r="FQ137" s="37"/>
      <c r="FR137" s="37"/>
      <c r="FS137" s="37"/>
      <c r="FT137" s="37"/>
      <c r="FU137" s="37"/>
      <c r="FV137" s="37"/>
      <c r="FW137" s="37"/>
      <c r="FX137" s="37"/>
      <c r="FY137" s="37"/>
      <c r="FZ137" s="37"/>
      <c r="GA137" s="37"/>
      <c r="GB137" s="37"/>
      <c r="GC137" s="37"/>
      <c r="GD137" s="37"/>
      <c r="GE137" s="37"/>
      <c r="GF137" s="37"/>
      <c r="GG137" s="37"/>
      <c r="GH137" s="37"/>
      <c r="GI137" s="37"/>
      <c r="GJ137" s="37"/>
      <c r="GK137" s="37"/>
      <c r="GL137" s="37"/>
      <c r="GM137" s="37"/>
      <c r="GN137" s="37"/>
      <c r="GO137" s="37"/>
      <c r="GP137" s="37"/>
      <c r="GQ137" s="37"/>
      <c r="GR137" s="37"/>
      <c r="GS137" s="37"/>
      <c r="GT137" s="37"/>
      <c r="GU137" s="37"/>
      <c r="GV137" s="37"/>
      <c r="GW137" s="37"/>
      <c r="GX137" s="37"/>
      <c r="GY137" s="37"/>
      <c r="GZ137" s="37"/>
      <c r="HA137" s="37"/>
      <c r="HB137" s="37"/>
      <c r="HC137" s="37"/>
      <c r="HD137" s="37"/>
      <c r="HE137" s="37"/>
      <c r="HF137" s="37"/>
      <c r="HG137" s="37"/>
      <c r="HH137" s="37"/>
      <c r="HI137" s="37"/>
      <c r="HJ137" s="37"/>
      <c r="HK137" s="37"/>
      <c r="HL137" s="37"/>
      <c r="HM137" s="37"/>
      <c r="HN137" s="37"/>
      <c r="HO137" s="37"/>
      <c r="HP137" s="37"/>
      <c r="HQ137" s="37"/>
      <c r="HR137" s="37"/>
      <c r="HS137" s="37"/>
      <c r="HT137" s="37"/>
      <c r="HU137" s="37"/>
      <c r="HV137" s="37"/>
      <c r="HW137" s="37"/>
      <c r="HX137" s="37"/>
      <c r="HY137" s="37"/>
      <c r="HZ137" s="37"/>
      <c r="IA137" s="37"/>
      <c r="IB137" s="37"/>
      <c r="IC137" s="37"/>
    </row>
    <row r="138" spans="1:237" ht="14.4" customHeight="1" thickBot="1">
      <c r="A138" s="501" t="s">
        <v>6</v>
      </c>
      <c r="B138" s="716" t="s">
        <v>525</v>
      </c>
      <c r="C138" s="717"/>
      <c r="D138" s="717"/>
      <c r="E138" s="718"/>
      <c r="H138" s="312"/>
      <c r="I138" s="312"/>
      <c r="J138" s="312"/>
      <c r="K138" s="312"/>
      <c r="L138" s="312"/>
      <c r="M138" s="312"/>
      <c r="N138" s="312"/>
      <c r="O138" s="312"/>
      <c r="P138" s="312"/>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c r="DB138" s="37"/>
      <c r="DC138" s="37"/>
      <c r="DD138" s="37"/>
      <c r="DE138" s="37"/>
      <c r="DF138" s="37"/>
      <c r="DG138" s="37"/>
      <c r="DH138" s="37"/>
      <c r="DI138" s="37"/>
      <c r="DJ138" s="37"/>
      <c r="DK138" s="37"/>
      <c r="DL138" s="37"/>
      <c r="DM138" s="37"/>
      <c r="DN138" s="37"/>
      <c r="DO138" s="37"/>
      <c r="DP138" s="37"/>
      <c r="DQ138" s="37"/>
      <c r="DR138" s="37"/>
      <c r="DS138" s="37"/>
      <c r="DT138" s="37"/>
      <c r="DU138" s="37"/>
      <c r="DV138" s="37"/>
      <c r="DW138" s="37"/>
      <c r="DX138" s="37"/>
      <c r="DY138" s="37"/>
      <c r="DZ138" s="37"/>
      <c r="EA138" s="37"/>
      <c r="EB138" s="37"/>
      <c r="EC138" s="37"/>
      <c r="ED138" s="37"/>
      <c r="EE138" s="37"/>
      <c r="EF138" s="37"/>
      <c r="EG138" s="37"/>
      <c r="EH138" s="37"/>
      <c r="EI138" s="37"/>
      <c r="EJ138" s="37"/>
      <c r="EK138" s="37"/>
      <c r="EL138" s="37"/>
      <c r="EM138" s="37"/>
      <c r="EN138" s="37"/>
      <c r="EO138" s="37"/>
      <c r="EP138" s="37"/>
      <c r="EQ138" s="37"/>
      <c r="ER138" s="37"/>
      <c r="ES138" s="37"/>
      <c r="ET138" s="37"/>
      <c r="EU138" s="37"/>
      <c r="EV138" s="37"/>
      <c r="EW138" s="37"/>
      <c r="EX138" s="37"/>
      <c r="EY138" s="37"/>
      <c r="EZ138" s="37"/>
      <c r="FA138" s="37"/>
      <c r="FB138" s="37"/>
      <c r="FC138" s="37"/>
      <c r="FD138" s="37"/>
      <c r="FE138" s="37"/>
      <c r="FF138" s="37"/>
      <c r="FG138" s="37"/>
      <c r="FH138" s="37"/>
      <c r="FI138" s="37"/>
      <c r="FJ138" s="37"/>
      <c r="FK138" s="37"/>
      <c r="FL138" s="37"/>
      <c r="FM138" s="37"/>
      <c r="FN138" s="37"/>
      <c r="FO138" s="37"/>
      <c r="FP138" s="37"/>
      <c r="FQ138" s="37"/>
      <c r="FR138" s="37"/>
      <c r="FS138" s="37"/>
      <c r="FT138" s="37"/>
      <c r="FU138" s="37"/>
      <c r="FV138" s="37"/>
      <c r="FW138" s="37"/>
      <c r="FX138" s="37"/>
      <c r="FY138" s="37"/>
      <c r="FZ138" s="37"/>
      <c r="GA138" s="37"/>
      <c r="GB138" s="37"/>
      <c r="GC138" s="37"/>
      <c r="GD138" s="37"/>
      <c r="GE138" s="37"/>
      <c r="GF138" s="37"/>
      <c r="GG138" s="37"/>
      <c r="GH138" s="37"/>
      <c r="GI138" s="37"/>
      <c r="GJ138" s="37"/>
      <c r="GK138" s="37"/>
      <c r="GL138" s="37"/>
      <c r="GM138" s="37"/>
      <c r="GN138" s="37"/>
      <c r="GO138" s="37"/>
      <c r="GP138" s="37"/>
      <c r="GQ138" s="37"/>
      <c r="GR138" s="37"/>
      <c r="GS138" s="37"/>
      <c r="GT138" s="37"/>
      <c r="GU138" s="37"/>
      <c r="GV138" s="37"/>
      <c r="GW138" s="37"/>
      <c r="GX138" s="37"/>
      <c r="GY138" s="37"/>
      <c r="GZ138" s="37"/>
      <c r="HA138" s="37"/>
      <c r="HB138" s="37"/>
      <c r="HC138" s="37"/>
      <c r="HD138" s="37"/>
      <c r="HE138" s="37"/>
      <c r="HF138" s="37"/>
      <c r="HG138" s="37"/>
      <c r="HH138" s="37"/>
      <c r="HI138" s="37"/>
      <c r="HJ138" s="37"/>
      <c r="HK138" s="37"/>
      <c r="HL138" s="37"/>
      <c r="HM138" s="37"/>
      <c r="HN138" s="37"/>
      <c r="HO138" s="37"/>
      <c r="HP138" s="37"/>
      <c r="HQ138" s="37"/>
      <c r="HR138" s="37"/>
      <c r="HS138" s="37"/>
      <c r="HT138" s="37"/>
      <c r="HU138" s="37"/>
      <c r="HV138" s="37"/>
      <c r="HW138" s="37"/>
      <c r="HX138" s="37"/>
      <c r="HY138" s="37"/>
      <c r="HZ138" s="37"/>
      <c r="IA138" s="37"/>
      <c r="IB138" s="37"/>
      <c r="IC138" s="37"/>
    </row>
    <row r="139" spans="1:237" ht="18.600000000000001" thickBot="1">
      <c r="A139" s="312" t="s">
        <v>195</v>
      </c>
      <c r="B139" s="366" t="s">
        <v>196</v>
      </c>
      <c r="C139" s="367" t="s">
        <v>498</v>
      </c>
      <c r="D139" s="367" t="s">
        <v>31</v>
      </c>
      <c r="E139" s="368" t="s">
        <v>77</v>
      </c>
      <c r="H139" s="312"/>
      <c r="I139" s="312"/>
      <c r="J139" s="312"/>
      <c r="K139" s="312"/>
      <c r="L139" s="312"/>
      <c r="M139" s="312"/>
      <c r="N139" s="312"/>
      <c r="O139" s="312"/>
      <c r="P139" s="312"/>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c r="DB139" s="37"/>
      <c r="DC139" s="37"/>
      <c r="DD139" s="37"/>
      <c r="DE139" s="37"/>
      <c r="DF139" s="37"/>
      <c r="DG139" s="37"/>
      <c r="DH139" s="37"/>
      <c r="DI139" s="37"/>
      <c r="DJ139" s="37"/>
      <c r="DK139" s="37"/>
      <c r="DL139" s="37"/>
      <c r="DM139" s="37"/>
      <c r="DN139" s="37"/>
      <c r="DO139" s="37"/>
      <c r="DP139" s="37"/>
      <c r="DQ139" s="37"/>
      <c r="DR139" s="37"/>
      <c r="DS139" s="37"/>
      <c r="DT139" s="37"/>
      <c r="DU139" s="37"/>
      <c r="DV139" s="37"/>
      <c r="DW139" s="37"/>
      <c r="DX139" s="37"/>
      <c r="DY139" s="37"/>
      <c r="DZ139" s="37"/>
      <c r="EA139" s="37"/>
      <c r="EB139" s="37"/>
      <c r="EC139" s="37"/>
      <c r="ED139" s="37"/>
      <c r="EE139" s="37"/>
      <c r="EF139" s="37"/>
      <c r="EG139" s="37"/>
      <c r="EH139" s="37"/>
      <c r="EI139" s="37"/>
      <c r="EJ139" s="37"/>
      <c r="EK139" s="37"/>
      <c r="EL139" s="37"/>
      <c r="EM139" s="37"/>
      <c r="EN139" s="37"/>
      <c r="EO139" s="37"/>
      <c r="EP139" s="37"/>
      <c r="EQ139" s="37"/>
      <c r="ER139" s="37"/>
      <c r="ES139" s="37"/>
      <c r="ET139" s="37"/>
      <c r="EU139" s="37"/>
      <c r="EV139" s="37"/>
      <c r="EW139" s="37"/>
      <c r="EX139" s="37"/>
      <c r="EY139" s="37"/>
      <c r="EZ139" s="37"/>
      <c r="FA139" s="37"/>
      <c r="FB139" s="37"/>
      <c r="FC139" s="37"/>
      <c r="FD139" s="37"/>
      <c r="FE139" s="37"/>
      <c r="FF139" s="37"/>
      <c r="FG139" s="37"/>
      <c r="FH139" s="37"/>
      <c r="FI139" s="37"/>
      <c r="FJ139" s="37"/>
      <c r="FK139" s="37"/>
      <c r="FL139" s="37"/>
      <c r="FM139" s="37"/>
      <c r="FN139" s="37"/>
      <c r="FO139" s="37"/>
      <c r="FP139" s="37"/>
      <c r="FQ139" s="37"/>
      <c r="FR139" s="37"/>
      <c r="FS139" s="37"/>
      <c r="FT139" s="37"/>
      <c r="FU139" s="37"/>
      <c r="FV139" s="37"/>
      <c r="FW139" s="37"/>
      <c r="FX139" s="37"/>
      <c r="FY139" s="37"/>
      <c r="FZ139" s="37"/>
      <c r="GA139" s="37"/>
      <c r="GB139" s="37"/>
      <c r="GC139" s="37"/>
      <c r="GD139" s="37"/>
      <c r="GE139" s="37"/>
      <c r="GF139" s="37"/>
      <c r="GG139" s="37"/>
      <c r="GH139" s="37"/>
      <c r="GI139" s="37"/>
      <c r="GJ139" s="37"/>
      <c r="GK139" s="37"/>
      <c r="GL139" s="37"/>
      <c r="GM139" s="37"/>
      <c r="GN139" s="37"/>
      <c r="GO139" s="37"/>
      <c r="GP139" s="37"/>
      <c r="GQ139" s="37"/>
      <c r="GR139" s="37"/>
      <c r="GS139" s="37"/>
      <c r="GT139" s="37"/>
      <c r="GU139" s="37"/>
      <c r="GV139" s="37"/>
      <c r="GW139" s="37"/>
      <c r="GX139" s="37"/>
      <c r="GY139" s="37"/>
      <c r="GZ139" s="37"/>
      <c r="HA139" s="37"/>
      <c r="HB139" s="37"/>
      <c r="HC139" s="37"/>
      <c r="HD139" s="37"/>
      <c r="HE139" s="37"/>
      <c r="HF139" s="37"/>
      <c r="HG139" s="37"/>
      <c r="HH139" s="37"/>
      <c r="HI139" s="37"/>
      <c r="HJ139" s="37"/>
      <c r="HK139" s="37"/>
      <c r="HL139" s="37"/>
      <c r="HM139" s="37"/>
      <c r="HN139" s="37"/>
      <c r="HO139" s="37"/>
      <c r="HP139" s="37"/>
      <c r="HQ139" s="37"/>
      <c r="HR139" s="37"/>
      <c r="HS139" s="37"/>
      <c r="HT139" s="37"/>
      <c r="HU139" s="37"/>
      <c r="HV139" s="37"/>
      <c r="HW139" s="37"/>
      <c r="HX139" s="37"/>
      <c r="HY139" s="37"/>
      <c r="HZ139" s="37"/>
      <c r="IA139" s="37"/>
      <c r="IB139" s="37"/>
      <c r="IC139" s="37"/>
    </row>
    <row r="140" spans="1:237" ht="14.4" customHeight="1" thickBot="1">
      <c r="A140" s="312"/>
      <c r="B140" s="402" t="s">
        <v>197</v>
      </c>
      <c r="C140" s="658" t="s">
        <v>526</v>
      </c>
      <c r="D140" s="703" t="s">
        <v>122</v>
      </c>
      <c r="E140" s="660">
        <f>SUM(Tabla_3.1.2_Empreses_involucrades4115[Quantitat])</f>
        <v>0</v>
      </c>
      <c r="H140" s="312"/>
      <c r="I140" s="312"/>
      <c r="J140" s="312"/>
      <c r="K140" s="312"/>
      <c r="L140" s="312"/>
      <c r="M140" s="312"/>
      <c r="N140" s="312"/>
      <c r="O140" s="312"/>
      <c r="P140" s="312"/>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c r="CX140" s="37"/>
      <c r="CY140" s="37"/>
      <c r="CZ140" s="37"/>
      <c r="DA140" s="37"/>
      <c r="DB140" s="37"/>
      <c r="DC140" s="37"/>
      <c r="DD140" s="37"/>
      <c r="DE140" s="37"/>
      <c r="DF140" s="37"/>
      <c r="DG140" s="37"/>
      <c r="DH140" s="37"/>
      <c r="DI140" s="37"/>
      <c r="DJ140" s="37"/>
      <c r="DK140" s="37"/>
      <c r="DL140" s="37"/>
      <c r="DM140" s="37"/>
      <c r="DN140" s="37"/>
      <c r="DO140" s="37"/>
      <c r="DP140" s="37"/>
      <c r="DQ140" s="37"/>
      <c r="DR140" s="37"/>
      <c r="DS140" s="37"/>
      <c r="DT140" s="37"/>
      <c r="DU140" s="37"/>
      <c r="DV140" s="37"/>
      <c r="DW140" s="37"/>
      <c r="DX140" s="37"/>
      <c r="DY140" s="37"/>
      <c r="DZ140" s="37"/>
      <c r="EA140" s="37"/>
      <c r="EB140" s="37"/>
      <c r="EC140" s="37"/>
      <c r="ED140" s="37"/>
      <c r="EE140" s="37"/>
      <c r="EF140" s="37"/>
      <c r="EG140" s="37"/>
      <c r="EH140" s="37"/>
      <c r="EI140" s="37"/>
      <c r="EJ140" s="37"/>
      <c r="EK140" s="37"/>
      <c r="EL140" s="37"/>
      <c r="EM140" s="37"/>
      <c r="EN140" s="37"/>
      <c r="EO140" s="37"/>
      <c r="EP140" s="37"/>
      <c r="EQ140" s="37"/>
      <c r="ER140" s="37"/>
      <c r="ES140" s="37"/>
      <c r="ET140" s="37"/>
      <c r="EU140" s="37"/>
      <c r="EV140" s="37"/>
      <c r="EW140" s="37"/>
      <c r="EX140" s="37"/>
      <c r="EY140" s="37"/>
      <c r="EZ140" s="37"/>
      <c r="FA140" s="37"/>
      <c r="FB140" s="37"/>
      <c r="FC140" s="37"/>
      <c r="FD140" s="37"/>
      <c r="FE140" s="37"/>
      <c r="FF140" s="37"/>
      <c r="FG140" s="37"/>
      <c r="FH140" s="37"/>
      <c r="FI140" s="37"/>
      <c r="FJ140" s="37"/>
      <c r="FK140" s="37"/>
      <c r="FL140" s="37"/>
      <c r="FM140" s="37"/>
      <c r="FN140" s="37"/>
      <c r="FO140" s="37"/>
      <c r="FP140" s="37"/>
      <c r="FQ140" s="37"/>
      <c r="FR140" s="37"/>
      <c r="FS140" s="37"/>
      <c r="FT140" s="37"/>
      <c r="FU140" s="37"/>
      <c r="FV140" s="37"/>
      <c r="FW140" s="37"/>
      <c r="FX140" s="37"/>
      <c r="FY140" s="37"/>
      <c r="FZ140" s="37"/>
      <c r="GA140" s="37"/>
      <c r="GB140" s="37"/>
      <c r="GC140" s="37"/>
      <c r="GD140" s="37"/>
      <c r="GE140" s="37"/>
      <c r="GF140" s="37"/>
      <c r="GG140" s="37"/>
      <c r="GH140" s="37"/>
      <c r="GI140" s="37"/>
      <c r="GJ140" s="37"/>
      <c r="GK140" s="37"/>
      <c r="GL140" s="37"/>
      <c r="GM140" s="37"/>
      <c r="GN140" s="37"/>
      <c r="GO140" s="37"/>
      <c r="GP140" s="37"/>
      <c r="GQ140" s="37"/>
      <c r="GR140" s="37"/>
      <c r="GS140" s="37"/>
      <c r="GT140" s="37"/>
      <c r="GU140" s="37"/>
      <c r="GV140" s="37"/>
      <c r="GW140" s="37"/>
      <c r="GX140" s="37"/>
      <c r="GY140" s="37"/>
      <c r="GZ140" s="37"/>
      <c r="HA140" s="37"/>
      <c r="HB140" s="37"/>
      <c r="HC140" s="37"/>
      <c r="HD140" s="37"/>
      <c r="HE140" s="37"/>
      <c r="HF140" s="37"/>
      <c r="HG140" s="37"/>
      <c r="HH140" s="37"/>
      <c r="HI140" s="37"/>
      <c r="HJ140" s="37"/>
      <c r="HK140" s="37"/>
      <c r="HL140" s="37"/>
      <c r="HM140" s="37"/>
      <c r="HN140" s="37"/>
      <c r="HO140" s="37"/>
      <c r="HP140" s="37"/>
      <c r="HQ140" s="37"/>
      <c r="HR140" s="37"/>
      <c r="HS140" s="37"/>
      <c r="HT140" s="37"/>
      <c r="HU140" s="37"/>
      <c r="HV140" s="37"/>
      <c r="HW140" s="37"/>
      <c r="HX140" s="37"/>
      <c r="HY140" s="37"/>
      <c r="HZ140" s="37"/>
      <c r="IA140" s="37"/>
      <c r="IB140" s="37"/>
      <c r="IC140" s="37"/>
    </row>
    <row r="141" spans="1:237" ht="14.4" customHeight="1" thickBot="1">
      <c r="A141" s="312"/>
      <c r="B141" s="406"/>
      <c r="C141" s="412" t="s">
        <v>198</v>
      </c>
      <c r="D141" s="394" t="s">
        <v>122</v>
      </c>
      <c r="E141" s="534">
        <v>0</v>
      </c>
      <c r="H141" s="312"/>
      <c r="I141" s="312"/>
      <c r="J141" s="312"/>
      <c r="K141" s="312"/>
      <c r="L141" s="312"/>
      <c r="M141" s="312"/>
      <c r="N141" s="312"/>
      <c r="O141" s="312"/>
      <c r="P141" s="312"/>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c r="DZ141" s="37"/>
      <c r="EA141" s="37"/>
      <c r="EB141" s="37"/>
      <c r="EC141" s="37"/>
      <c r="ED141" s="37"/>
      <c r="EE141" s="37"/>
      <c r="EF141" s="37"/>
      <c r="EG141" s="37"/>
      <c r="EH141" s="37"/>
      <c r="EI141" s="37"/>
      <c r="EJ141" s="37"/>
      <c r="EK141" s="37"/>
      <c r="EL141" s="37"/>
      <c r="EM141" s="37"/>
      <c r="EN141" s="37"/>
      <c r="EO141" s="37"/>
      <c r="EP141" s="37"/>
      <c r="EQ141" s="37"/>
      <c r="ER141" s="37"/>
      <c r="ES141" s="37"/>
      <c r="ET141" s="37"/>
      <c r="EU141" s="37"/>
      <c r="EV141" s="37"/>
      <c r="EW141" s="37"/>
      <c r="EX141" s="37"/>
      <c r="EY141" s="37"/>
      <c r="EZ141" s="37"/>
      <c r="FA141" s="37"/>
      <c r="FB141" s="37"/>
      <c r="FC141" s="37"/>
      <c r="FD141" s="37"/>
      <c r="FE141" s="37"/>
      <c r="FF141" s="37"/>
      <c r="FG141" s="37"/>
      <c r="FH141" s="37"/>
      <c r="FI141" s="37"/>
      <c r="FJ141" s="37"/>
      <c r="FK141" s="37"/>
      <c r="FL141" s="37"/>
      <c r="FM141" s="37"/>
      <c r="FN141" s="37"/>
      <c r="FO141" s="37"/>
      <c r="FP141" s="37"/>
      <c r="FQ141" s="37"/>
      <c r="FR141" s="37"/>
      <c r="FS141" s="37"/>
      <c r="FT141" s="37"/>
      <c r="FU141" s="37"/>
      <c r="FV141" s="37"/>
      <c r="FW141" s="37"/>
      <c r="FX141" s="37"/>
      <c r="FY141" s="37"/>
      <c r="FZ141" s="37"/>
      <c r="GA141" s="37"/>
      <c r="GB141" s="37"/>
      <c r="GC141" s="37"/>
      <c r="GD141" s="37"/>
      <c r="GE141" s="37"/>
      <c r="GF141" s="37"/>
      <c r="GG141" s="37"/>
      <c r="GH141" s="37"/>
      <c r="GI141" s="37"/>
      <c r="GJ141" s="37"/>
      <c r="GK141" s="37"/>
      <c r="GL141" s="37"/>
      <c r="GM141" s="37"/>
      <c r="GN141" s="37"/>
      <c r="GO141" s="37"/>
      <c r="GP141" s="37"/>
      <c r="GQ141" s="37"/>
      <c r="GR141" s="37"/>
      <c r="GS141" s="37"/>
      <c r="GT141" s="37"/>
      <c r="GU141" s="37"/>
      <c r="GV141" s="37"/>
      <c r="GW141" s="37"/>
      <c r="GX141" s="37"/>
      <c r="GY141" s="37"/>
      <c r="GZ141" s="37"/>
      <c r="HA141" s="37"/>
      <c r="HB141" s="37"/>
      <c r="HC141" s="37"/>
      <c r="HD141" s="37"/>
      <c r="HE141" s="37"/>
      <c r="HF141" s="37"/>
      <c r="HG141" s="37"/>
      <c r="HH141" s="37"/>
      <c r="HI141" s="37"/>
      <c r="HJ141" s="37"/>
      <c r="HK141" s="37"/>
      <c r="HL141" s="37"/>
      <c r="HM141" s="37"/>
      <c r="HN141" s="37"/>
      <c r="HO141" s="37"/>
      <c r="HP141" s="37"/>
      <c r="HQ141" s="37"/>
      <c r="HR141" s="37"/>
      <c r="HS141" s="37"/>
      <c r="HT141" s="37"/>
      <c r="HU141" s="37"/>
      <c r="HV141" s="37"/>
      <c r="HW141" s="37"/>
      <c r="HX141" s="37"/>
      <c r="HY141" s="37"/>
      <c r="HZ141" s="37"/>
      <c r="IA141" s="37"/>
      <c r="IB141" s="37"/>
      <c r="IC141" s="37"/>
    </row>
    <row r="142" spans="1:237" ht="14.4" customHeight="1" thickBot="1">
      <c r="A142" s="312"/>
      <c r="B142" s="406"/>
      <c r="C142" s="412" t="s">
        <v>199</v>
      </c>
      <c r="D142" s="394" t="s">
        <v>122</v>
      </c>
      <c r="E142" s="534">
        <v>0</v>
      </c>
      <c r="H142" s="312"/>
      <c r="I142" s="312"/>
      <c r="J142" s="312"/>
      <c r="K142" s="312"/>
      <c r="L142" s="312"/>
      <c r="M142" s="312"/>
      <c r="N142" s="312"/>
      <c r="O142" s="312"/>
      <c r="P142" s="312"/>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7"/>
      <c r="DH142" s="37"/>
      <c r="DI142" s="37"/>
      <c r="DJ142" s="37"/>
      <c r="DK142" s="37"/>
      <c r="DL142" s="37"/>
      <c r="DM142" s="37"/>
      <c r="DN142" s="37"/>
      <c r="DO142" s="37"/>
      <c r="DP142" s="37"/>
      <c r="DQ142" s="37"/>
      <c r="DR142" s="37"/>
      <c r="DS142" s="37"/>
      <c r="DT142" s="37"/>
      <c r="DU142" s="37"/>
      <c r="DV142" s="37"/>
      <c r="DW142" s="37"/>
      <c r="DX142" s="37"/>
      <c r="DY142" s="37"/>
      <c r="DZ142" s="37"/>
      <c r="EA142" s="37"/>
      <c r="EB142" s="37"/>
      <c r="EC142" s="37"/>
      <c r="ED142" s="37"/>
      <c r="EE142" s="37"/>
      <c r="EF142" s="37"/>
      <c r="EG142" s="37"/>
      <c r="EH142" s="37"/>
      <c r="EI142" s="37"/>
      <c r="EJ142" s="37"/>
      <c r="EK142" s="37"/>
      <c r="EL142" s="37"/>
      <c r="EM142" s="37"/>
      <c r="EN142" s="37"/>
      <c r="EO142" s="37"/>
      <c r="EP142" s="37"/>
      <c r="EQ142" s="37"/>
      <c r="ER142" s="37"/>
      <c r="ES142" s="37"/>
      <c r="ET142" s="37"/>
      <c r="EU142" s="37"/>
      <c r="EV142" s="37"/>
      <c r="EW142" s="37"/>
      <c r="EX142" s="37"/>
      <c r="EY142" s="37"/>
      <c r="EZ142" s="37"/>
      <c r="FA142" s="37"/>
      <c r="FB142" s="37"/>
      <c r="FC142" s="37"/>
      <c r="FD142" s="37"/>
      <c r="FE142" s="37"/>
      <c r="FF142" s="37"/>
      <c r="FG142" s="37"/>
      <c r="FH142" s="37"/>
      <c r="FI142" s="37"/>
      <c r="FJ142" s="37"/>
      <c r="FK142" s="37"/>
      <c r="FL142" s="37"/>
      <c r="FM142" s="37"/>
      <c r="FN142" s="37"/>
      <c r="FO142" s="37"/>
      <c r="FP142" s="37"/>
      <c r="FQ142" s="37"/>
      <c r="FR142" s="37"/>
      <c r="FS142" s="37"/>
      <c r="FT142" s="37"/>
      <c r="FU142" s="37"/>
      <c r="FV142" s="37"/>
      <c r="FW142" s="37"/>
      <c r="FX142" s="37"/>
      <c r="FY142" s="37"/>
      <c r="FZ142" s="37"/>
      <c r="GA142" s="37"/>
      <c r="GB142" s="37"/>
      <c r="GC142" s="37"/>
      <c r="GD142" s="37"/>
      <c r="GE142" s="37"/>
      <c r="GF142" s="37"/>
      <c r="GG142" s="37"/>
      <c r="GH142" s="37"/>
      <c r="GI142" s="37"/>
      <c r="GJ142" s="37"/>
      <c r="GK142" s="37"/>
      <c r="GL142" s="37"/>
      <c r="GM142" s="37"/>
      <c r="GN142" s="37"/>
      <c r="GO142" s="37"/>
      <c r="GP142" s="37"/>
      <c r="GQ142" s="37"/>
      <c r="GR142" s="37"/>
      <c r="GS142" s="37"/>
      <c r="GT142" s="37"/>
      <c r="GU142" s="37"/>
      <c r="GV142" s="37"/>
      <c r="GW142" s="37"/>
      <c r="GX142" s="37"/>
      <c r="GY142" s="37"/>
      <c r="GZ142" s="37"/>
      <c r="HA142" s="37"/>
      <c r="HB142" s="37"/>
      <c r="HC142" s="37"/>
      <c r="HD142" s="37"/>
      <c r="HE142" s="37"/>
      <c r="HF142" s="37"/>
      <c r="HG142" s="37"/>
      <c r="HH142" s="37"/>
      <c r="HI142" s="37"/>
      <c r="HJ142" s="37"/>
      <c r="HK142" s="37"/>
      <c r="HL142" s="37"/>
      <c r="HM142" s="37"/>
      <c r="HN142" s="37"/>
      <c r="HO142" s="37"/>
      <c r="HP142" s="37"/>
      <c r="HQ142" s="37"/>
      <c r="HR142" s="37"/>
      <c r="HS142" s="37"/>
      <c r="HT142" s="37"/>
      <c r="HU142" s="37"/>
      <c r="HV142" s="37"/>
      <c r="HW142" s="37"/>
      <c r="HX142" s="37"/>
      <c r="HY142" s="37"/>
      <c r="HZ142" s="37"/>
      <c r="IA142" s="37"/>
      <c r="IB142" s="37"/>
      <c r="IC142" s="37"/>
    </row>
    <row r="143" spans="1:237" ht="15" customHeight="1" thickBot="1">
      <c r="A143" s="312"/>
      <c r="B143" s="408"/>
      <c r="C143" s="413" t="s">
        <v>200</v>
      </c>
      <c r="D143" s="398" t="s">
        <v>122</v>
      </c>
      <c r="E143" s="521">
        <v>0</v>
      </c>
      <c r="H143" s="312"/>
      <c r="I143" s="312"/>
      <c r="J143" s="312"/>
      <c r="K143" s="312"/>
      <c r="L143" s="312"/>
      <c r="M143" s="312"/>
      <c r="N143" s="312"/>
      <c r="O143" s="312"/>
      <c r="P143" s="312"/>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c r="DB143" s="37"/>
      <c r="DC143" s="37"/>
      <c r="DD143" s="37"/>
      <c r="DE143" s="37"/>
      <c r="DF143" s="37"/>
      <c r="DG143" s="37"/>
      <c r="DH143" s="37"/>
      <c r="DI143" s="37"/>
      <c r="DJ143" s="37"/>
      <c r="DK143" s="37"/>
      <c r="DL143" s="37"/>
      <c r="DM143" s="37"/>
      <c r="DN143" s="37"/>
      <c r="DO143" s="37"/>
      <c r="DP143" s="37"/>
      <c r="DQ143" s="37"/>
      <c r="DR143" s="37"/>
      <c r="DS143" s="37"/>
      <c r="DT143" s="37"/>
      <c r="DU143" s="37"/>
      <c r="DV143" s="37"/>
      <c r="DW143" s="37"/>
      <c r="DX143" s="37"/>
      <c r="DY143" s="37"/>
      <c r="DZ143" s="37"/>
      <c r="EA143" s="37"/>
      <c r="EB143" s="37"/>
      <c r="EC143" s="37"/>
      <c r="ED143" s="37"/>
      <c r="EE143" s="37"/>
      <c r="EF143" s="37"/>
      <c r="EG143" s="37"/>
      <c r="EH143" s="37"/>
      <c r="EI143" s="37"/>
      <c r="EJ143" s="37"/>
      <c r="EK143" s="37"/>
      <c r="EL143" s="37"/>
      <c r="EM143" s="37"/>
      <c r="EN143" s="37"/>
      <c r="EO143" s="37"/>
      <c r="EP143" s="37"/>
      <c r="EQ143" s="37"/>
      <c r="ER143" s="37"/>
      <c r="ES143" s="37"/>
      <c r="ET143" s="37"/>
      <c r="EU143" s="37"/>
      <c r="EV143" s="37"/>
      <c r="EW143" s="37"/>
      <c r="EX143" s="37"/>
      <c r="EY143" s="37"/>
      <c r="EZ143" s="37"/>
      <c r="FA143" s="37"/>
      <c r="FB143" s="37"/>
      <c r="FC143" s="37"/>
      <c r="FD143" s="37"/>
      <c r="FE143" s="37"/>
      <c r="FF143" s="37"/>
      <c r="FG143" s="37"/>
      <c r="FH143" s="37"/>
      <c r="FI143" s="37"/>
      <c r="FJ143" s="37"/>
      <c r="FK143" s="37"/>
      <c r="FL143" s="37"/>
      <c r="FM143" s="37"/>
      <c r="FN143" s="37"/>
      <c r="FO143" s="37"/>
      <c r="FP143" s="37"/>
      <c r="FQ143" s="37"/>
      <c r="FR143" s="37"/>
      <c r="FS143" s="37"/>
      <c r="FT143" s="37"/>
      <c r="FU143" s="37"/>
      <c r="FV143" s="37"/>
      <c r="FW143" s="37"/>
      <c r="FX143" s="37"/>
      <c r="FY143" s="37"/>
      <c r="FZ143" s="37"/>
      <c r="GA143" s="37"/>
      <c r="GB143" s="37"/>
      <c r="GC143" s="37"/>
      <c r="GD143" s="37"/>
      <c r="GE143" s="37"/>
      <c r="GF143" s="37"/>
      <c r="GG143" s="37"/>
      <c r="GH143" s="37"/>
      <c r="GI143" s="37"/>
      <c r="GJ143" s="37"/>
      <c r="GK143" s="37"/>
      <c r="GL143" s="37"/>
      <c r="GM143" s="37"/>
      <c r="GN143" s="37"/>
      <c r="GO143" s="37"/>
      <c r="GP143" s="37"/>
      <c r="GQ143" s="37"/>
      <c r="GR143" s="37"/>
      <c r="GS143" s="37"/>
      <c r="GT143" s="37"/>
      <c r="GU143" s="37"/>
      <c r="GV143" s="37"/>
      <c r="GW143" s="37"/>
      <c r="GX143" s="37"/>
      <c r="GY143" s="37"/>
      <c r="GZ143" s="37"/>
      <c r="HA143" s="37"/>
      <c r="HB143" s="37"/>
      <c r="HC143" s="37"/>
      <c r="HD143" s="37"/>
      <c r="HE143" s="37"/>
      <c r="HF143" s="37"/>
      <c r="HG143" s="37"/>
      <c r="HH143" s="37"/>
      <c r="HI143" s="37"/>
      <c r="HJ143" s="37"/>
      <c r="HK143" s="37"/>
      <c r="HL143" s="37"/>
      <c r="HM143" s="37"/>
      <c r="HN143" s="37"/>
      <c r="HO143" s="37"/>
      <c r="HP143" s="37"/>
      <c r="HQ143" s="37"/>
      <c r="HR143" s="37"/>
      <c r="HS143" s="37"/>
      <c r="HT143" s="37"/>
      <c r="HU143" s="37"/>
      <c r="HV143" s="37"/>
      <c r="HW143" s="37"/>
      <c r="HX143" s="37"/>
      <c r="HY143" s="37"/>
      <c r="HZ143" s="37"/>
      <c r="IA143" s="37"/>
      <c r="IB143" s="37"/>
      <c r="IC143" s="37"/>
    </row>
    <row r="144" spans="1:237">
      <c r="A144" s="312"/>
      <c r="B144" s="312"/>
      <c r="C144" s="312"/>
      <c r="D144" s="312"/>
      <c r="E144" s="312"/>
      <c r="H144" s="312"/>
      <c r="I144" s="312"/>
      <c r="J144" s="312"/>
      <c r="K144" s="312"/>
      <c r="L144" s="312"/>
      <c r="M144" s="312"/>
      <c r="N144" s="312"/>
      <c r="O144" s="312"/>
      <c r="P144" s="312"/>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c r="DB144" s="37"/>
      <c r="DC144" s="37"/>
      <c r="DD144" s="37"/>
      <c r="DE144" s="37"/>
      <c r="DF144" s="37"/>
      <c r="DG144" s="37"/>
      <c r="DH144" s="37"/>
      <c r="DI144" s="37"/>
      <c r="DJ144" s="37"/>
      <c r="DK144" s="37"/>
      <c r="DL144" s="37"/>
      <c r="DM144" s="37"/>
      <c r="DN144" s="37"/>
      <c r="DO144" s="37"/>
      <c r="DP144" s="37"/>
      <c r="DQ144" s="37"/>
      <c r="DR144" s="37"/>
      <c r="DS144" s="37"/>
      <c r="DT144" s="37"/>
      <c r="DU144" s="37"/>
      <c r="DV144" s="37"/>
      <c r="DW144" s="37"/>
      <c r="DX144" s="37"/>
      <c r="DY144" s="37"/>
      <c r="DZ144" s="37"/>
      <c r="EA144" s="37"/>
      <c r="EB144" s="37"/>
      <c r="EC144" s="37"/>
      <c r="ED144" s="37"/>
      <c r="EE144" s="37"/>
      <c r="EF144" s="37"/>
      <c r="EG144" s="37"/>
      <c r="EH144" s="37"/>
      <c r="EI144" s="37"/>
      <c r="EJ144" s="37"/>
      <c r="EK144" s="37"/>
      <c r="EL144" s="37"/>
      <c r="EM144" s="37"/>
      <c r="EN144" s="37"/>
      <c r="EO144" s="37"/>
      <c r="EP144" s="37"/>
      <c r="EQ144" s="37"/>
      <c r="ER144" s="37"/>
      <c r="ES144" s="37"/>
      <c r="ET144" s="37"/>
      <c r="EU144" s="37"/>
      <c r="EV144" s="37"/>
      <c r="EW144" s="37"/>
      <c r="EX144" s="37"/>
      <c r="EY144" s="37"/>
      <c r="EZ144" s="37"/>
      <c r="FA144" s="37"/>
      <c r="FB144" s="37"/>
      <c r="FC144" s="37"/>
      <c r="FD144" s="37"/>
      <c r="FE144" s="37"/>
      <c r="FF144" s="37"/>
      <c r="FG144" s="37"/>
      <c r="FH144" s="37"/>
      <c r="FI144" s="37"/>
      <c r="FJ144" s="37"/>
      <c r="FK144" s="37"/>
      <c r="FL144" s="37"/>
      <c r="FM144" s="37"/>
      <c r="FN144" s="37"/>
      <c r="FO144" s="37"/>
      <c r="FP144" s="37"/>
      <c r="FQ144" s="37"/>
      <c r="FR144" s="37"/>
      <c r="FS144" s="37"/>
      <c r="FT144" s="37"/>
      <c r="FU144" s="37"/>
      <c r="FV144" s="37"/>
      <c r="FW144" s="37"/>
      <c r="FX144" s="37"/>
      <c r="FY144" s="37"/>
      <c r="FZ144" s="37"/>
      <c r="GA144" s="37"/>
      <c r="GB144" s="37"/>
      <c r="GC144" s="37"/>
      <c r="GD144" s="37"/>
      <c r="GE144" s="37"/>
      <c r="GF144" s="37"/>
      <c r="GG144" s="37"/>
      <c r="GH144" s="37"/>
      <c r="GI144" s="37"/>
      <c r="GJ144" s="37"/>
      <c r="GK144" s="37"/>
      <c r="GL144" s="37"/>
      <c r="GM144" s="37"/>
      <c r="GN144" s="37"/>
      <c r="GO144" s="37"/>
      <c r="GP144" s="37"/>
      <c r="GQ144" s="37"/>
      <c r="GR144" s="37"/>
      <c r="GS144" s="37"/>
      <c r="GT144" s="37"/>
      <c r="GU144" s="37"/>
      <c r="GV144" s="37"/>
      <c r="GW144" s="37"/>
      <c r="GX144" s="37"/>
      <c r="GY144" s="37"/>
      <c r="GZ144" s="37"/>
      <c r="HA144" s="37"/>
      <c r="HB144" s="37"/>
      <c r="HC144" s="37"/>
      <c r="HD144" s="37"/>
      <c r="HE144" s="37"/>
      <c r="HF144" s="37"/>
      <c r="HG144" s="37"/>
      <c r="HH144" s="37"/>
      <c r="HI144" s="37"/>
      <c r="HJ144" s="37"/>
      <c r="HK144" s="37"/>
      <c r="HL144" s="37"/>
      <c r="HM144" s="37"/>
      <c r="HN144" s="37"/>
      <c r="HO144" s="37"/>
      <c r="HP144" s="37"/>
      <c r="HQ144" s="37"/>
      <c r="HR144" s="37"/>
      <c r="HS144" s="37"/>
      <c r="HT144" s="37"/>
      <c r="HU144" s="37"/>
      <c r="HV144" s="37"/>
      <c r="HW144" s="37"/>
      <c r="HX144" s="37"/>
      <c r="HY144" s="37"/>
      <c r="HZ144" s="37"/>
      <c r="IA144" s="37"/>
      <c r="IB144" s="37"/>
      <c r="IC144" s="37"/>
    </row>
    <row r="145" spans="1:237" ht="15" customHeight="1" thickBot="1">
      <c r="A145" s="501" t="s">
        <v>6</v>
      </c>
      <c r="B145" s="716" t="s">
        <v>530</v>
      </c>
      <c r="C145" s="717"/>
      <c r="D145" s="717"/>
      <c r="E145" s="718"/>
      <c r="H145" s="312"/>
      <c r="I145" s="312"/>
      <c r="J145" s="312"/>
      <c r="K145" s="312"/>
      <c r="L145" s="312"/>
      <c r="M145" s="312"/>
      <c r="N145" s="312"/>
      <c r="O145" s="312"/>
      <c r="P145" s="312"/>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c r="DB145" s="37"/>
      <c r="DC145" s="37"/>
      <c r="DD145" s="37"/>
      <c r="DE145" s="37"/>
      <c r="DF145" s="37"/>
      <c r="DG145" s="37"/>
      <c r="DH145" s="37"/>
      <c r="DI145" s="37"/>
      <c r="DJ145" s="37"/>
      <c r="DK145" s="37"/>
      <c r="DL145" s="37"/>
      <c r="DM145" s="37"/>
      <c r="DN145" s="37"/>
      <c r="DO145" s="37"/>
      <c r="DP145" s="37"/>
      <c r="DQ145" s="37"/>
      <c r="DR145" s="37"/>
      <c r="DS145" s="37"/>
      <c r="DT145" s="37"/>
      <c r="DU145" s="37"/>
      <c r="DV145" s="37"/>
      <c r="DW145" s="37"/>
      <c r="DX145" s="37"/>
      <c r="DY145" s="37"/>
      <c r="DZ145" s="37"/>
      <c r="EA145" s="37"/>
      <c r="EB145" s="37"/>
      <c r="EC145" s="37"/>
      <c r="ED145" s="37"/>
      <c r="EE145" s="37"/>
      <c r="EF145" s="37"/>
      <c r="EG145" s="37"/>
      <c r="EH145" s="37"/>
      <c r="EI145" s="37"/>
      <c r="EJ145" s="37"/>
      <c r="EK145" s="37"/>
      <c r="EL145" s="37"/>
      <c r="EM145" s="37"/>
      <c r="EN145" s="37"/>
      <c r="EO145" s="37"/>
      <c r="EP145" s="37"/>
      <c r="EQ145" s="37"/>
      <c r="ER145" s="37"/>
      <c r="ES145" s="37"/>
      <c r="ET145" s="37"/>
      <c r="EU145" s="37"/>
      <c r="EV145" s="37"/>
      <c r="EW145" s="37"/>
      <c r="EX145" s="37"/>
      <c r="EY145" s="37"/>
      <c r="EZ145" s="37"/>
      <c r="FA145" s="37"/>
      <c r="FB145" s="37"/>
      <c r="FC145" s="37"/>
      <c r="FD145" s="37"/>
      <c r="FE145" s="37"/>
      <c r="FF145" s="37"/>
      <c r="FG145" s="37"/>
      <c r="FH145" s="37"/>
      <c r="FI145" s="37"/>
      <c r="FJ145" s="37"/>
      <c r="FK145" s="37"/>
      <c r="FL145" s="37"/>
      <c r="FM145" s="37"/>
      <c r="FN145" s="37"/>
      <c r="FO145" s="37"/>
      <c r="FP145" s="37"/>
      <c r="FQ145" s="37"/>
      <c r="FR145" s="37"/>
      <c r="FS145" s="37"/>
      <c r="FT145" s="37"/>
      <c r="FU145" s="37"/>
      <c r="FV145" s="37"/>
      <c r="FW145" s="37"/>
      <c r="FX145" s="37"/>
      <c r="FY145" s="37"/>
      <c r="FZ145" s="37"/>
      <c r="GA145" s="37"/>
      <c r="GB145" s="37"/>
      <c r="GC145" s="37"/>
      <c r="GD145" s="37"/>
      <c r="GE145" s="37"/>
      <c r="GF145" s="37"/>
      <c r="GG145" s="37"/>
      <c r="GH145" s="37"/>
      <c r="GI145" s="37"/>
      <c r="GJ145" s="37"/>
      <c r="GK145" s="37"/>
      <c r="GL145" s="37"/>
      <c r="GM145" s="37"/>
      <c r="GN145" s="37"/>
      <c r="GO145" s="37"/>
      <c r="GP145" s="37"/>
      <c r="GQ145" s="37"/>
      <c r="GR145" s="37"/>
      <c r="GS145" s="37"/>
      <c r="GT145" s="37"/>
      <c r="GU145" s="37"/>
      <c r="GV145" s="37"/>
      <c r="GW145" s="37"/>
      <c r="GX145" s="37"/>
      <c r="GY145" s="37"/>
      <c r="GZ145" s="37"/>
      <c r="HA145" s="37"/>
      <c r="HB145" s="37"/>
      <c r="HC145" s="37"/>
      <c r="HD145" s="37"/>
      <c r="HE145" s="37"/>
      <c r="HF145" s="37"/>
      <c r="HG145" s="37"/>
      <c r="HH145" s="37"/>
      <c r="HI145" s="37"/>
      <c r="HJ145" s="37"/>
      <c r="HK145" s="37"/>
      <c r="HL145" s="37"/>
      <c r="HM145" s="37"/>
      <c r="HN145" s="37"/>
      <c r="HO145" s="37"/>
      <c r="HP145" s="37"/>
      <c r="HQ145" s="37"/>
      <c r="HR145" s="37"/>
      <c r="HS145" s="37"/>
      <c r="HT145" s="37"/>
      <c r="HU145" s="37"/>
      <c r="HV145" s="37"/>
      <c r="HW145" s="37"/>
      <c r="HX145" s="37"/>
      <c r="HY145" s="37"/>
      <c r="HZ145" s="37"/>
      <c r="IA145" s="37"/>
      <c r="IB145" s="37"/>
      <c r="IC145" s="37"/>
    </row>
    <row r="146" spans="1:237" ht="18.600000000000001" thickBot="1">
      <c r="A146" s="312" t="s">
        <v>201</v>
      </c>
      <c r="B146" s="366" t="s">
        <v>202</v>
      </c>
      <c r="C146" s="367" t="s">
        <v>498</v>
      </c>
      <c r="D146" s="367" t="s">
        <v>31</v>
      </c>
      <c r="E146" s="368" t="s">
        <v>77</v>
      </c>
      <c r="H146" s="312"/>
      <c r="I146" s="312"/>
      <c r="J146" s="312"/>
      <c r="K146" s="312"/>
      <c r="L146" s="312"/>
      <c r="M146" s="312"/>
      <c r="N146" s="312"/>
      <c r="O146" s="312"/>
      <c r="P146" s="312"/>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c r="DB146" s="37"/>
      <c r="DC146" s="37"/>
      <c r="DD146" s="37"/>
      <c r="DE146" s="37"/>
      <c r="DF146" s="37"/>
      <c r="DG146" s="37"/>
      <c r="DH146" s="37"/>
      <c r="DI146" s="37"/>
      <c r="DJ146" s="37"/>
      <c r="DK146" s="37"/>
      <c r="DL146" s="37"/>
      <c r="DM146" s="37"/>
      <c r="DN146" s="37"/>
      <c r="DO146" s="37"/>
      <c r="DP146" s="37"/>
      <c r="DQ146" s="37"/>
      <c r="DR146" s="37"/>
      <c r="DS146" s="37"/>
      <c r="DT146" s="37"/>
      <c r="DU146" s="37"/>
      <c r="DV146" s="37"/>
      <c r="DW146" s="37"/>
      <c r="DX146" s="37"/>
      <c r="DY146" s="37"/>
      <c r="DZ146" s="37"/>
      <c r="EA146" s="37"/>
      <c r="EB146" s="37"/>
      <c r="EC146" s="37"/>
      <c r="ED146" s="37"/>
      <c r="EE146" s="37"/>
      <c r="EF146" s="37"/>
      <c r="EG146" s="37"/>
      <c r="EH146" s="37"/>
      <c r="EI146" s="37"/>
      <c r="EJ146" s="37"/>
      <c r="EK146" s="37"/>
      <c r="EL146" s="37"/>
      <c r="EM146" s="37"/>
      <c r="EN146" s="37"/>
      <c r="EO146" s="37"/>
      <c r="EP146" s="37"/>
      <c r="EQ146" s="37"/>
      <c r="ER146" s="37"/>
      <c r="ES146" s="37"/>
      <c r="ET146" s="37"/>
      <c r="EU146" s="37"/>
      <c r="EV146" s="37"/>
      <c r="EW146" s="37"/>
      <c r="EX146" s="37"/>
      <c r="EY146" s="37"/>
      <c r="EZ146" s="37"/>
      <c r="FA146" s="37"/>
      <c r="FB146" s="37"/>
      <c r="FC146" s="37"/>
      <c r="FD146" s="37"/>
      <c r="FE146" s="37"/>
      <c r="FF146" s="37"/>
      <c r="FG146" s="37"/>
      <c r="FH146" s="37"/>
      <c r="FI146" s="37"/>
      <c r="FJ146" s="37"/>
      <c r="FK146" s="37"/>
      <c r="FL146" s="37"/>
      <c r="FM146" s="37"/>
      <c r="FN146" s="37"/>
      <c r="FO146" s="37"/>
      <c r="FP146" s="37"/>
      <c r="FQ146" s="37"/>
      <c r="FR146" s="37"/>
      <c r="FS146" s="37"/>
      <c r="FT146" s="37"/>
      <c r="FU146" s="37"/>
      <c r="FV146" s="37"/>
      <c r="FW146" s="37"/>
      <c r="FX146" s="37"/>
      <c r="FY146" s="37"/>
      <c r="FZ146" s="37"/>
      <c r="GA146" s="37"/>
      <c r="GB146" s="37"/>
      <c r="GC146" s="37"/>
      <c r="GD146" s="37"/>
      <c r="GE146" s="37"/>
      <c r="GF146" s="37"/>
      <c r="GG146" s="37"/>
      <c r="GH146" s="37"/>
      <c r="GI146" s="37"/>
      <c r="GJ146" s="37"/>
      <c r="GK146" s="37"/>
      <c r="GL146" s="37"/>
      <c r="GM146" s="37"/>
      <c r="GN146" s="37"/>
      <c r="GO146" s="37"/>
      <c r="GP146" s="37"/>
      <c r="GQ146" s="37"/>
      <c r="GR146" s="37"/>
      <c r="GS146" s="37"/>
      <c r="GT146" s="37"/>
      <c r="GU146" s="37"/>
      <c r="GV146" s="37"/>
      <c r="GW146" s="37"/>
      <c r="GX146" s="37"/>
      <c r="GY146" s="37"/>
      <c r="GZ146" s="37"/>
      <c r="HA146" s="37"/>
      <c r="HB146" s="37"/>
      <c r="HC146" s="37"/>
      <c r="HD146" s="37"/>
      <c r="HE146" s="37"/>
      <c r="HF146" s="37"/>
      <c r="HG146" s="37"/>
      <c r="HH146" s="37"/>
      <c r="HI146" s="37"/>
      <c r="HJ146" s="37"/>
      <c r="HK146" s="37"/>
      <c r="HL146" s="37"/>
      <c r="HM146" s="37"/>
      <c r="HN146" s="37"/>
      <c r="HO146" s="37"/>
      <c r="HP146" s="37"/>
      <c r="HQ146" s="37"/>
      <c r="HR146" s="37"/>
      <c r="HS146" s="37"/>
      <c r="HT146" s="37"/>
      <c r="HU146" s="37"/>
      <c r="HV146" s="37"/>
      <c r="HW146" s="37"/>
      <c r="HX146" s="37"/>
      <c r="HY146" s="37"/>
      <c r="HZ146" s="37"/>
      <c r="IA146" s="37"/>
      <c r="IB146" s="37"/>
      <c r="IC146" s="37"/>
    </row>
    <row r="147" spans="1:237" ht="14.4" customHeight="1" thickBot="1">
      <c r="A147" s="312"/>
      <c r="B147" s="376" t="s">
        <v>203</v>
      </c>
      <c r="C147" s="676" t="s">
        <v>204</v>
      </c>
      <c r="D147" s="677" t="s">
        <v>122</v>
      </c>
      <c r="E147" s="678">
        <f>SUM('Espai esdeveniment'!E89,'Dades alimentació i begudes'!E100,'Altres empreses proveïdores'!E78,'Dades Allotjament'!E68,'Dades transport'!E93)</f>
        <v>0</v>
      </c>
      <c r="H147" s="312"/>
      <c r="I147" s="312"/>
      <c r="J147" s="312"/>
      <c r="K147" s="312"/>
      <c r="L147" s="312"/>
      <c r="M147" s="312"/>
      <c r="N147" s="312"/>
      <c r="O147" s="312"/>
      <c r="P147" s="312"/>
      <c r="BT147" s="37"/>
      <c r="BU147" s="37"/>
      <c r="BV147" s="37"/>
      <c r="BW147" s="37"/>
      <c r="BX147" s="37"/>
      <c r="BY147" s="37"/>
      <c r="BZ147" s="37"/>
      <c r="CA147" s="37"/>
      <c r="CB147" s="37"/>
      <c r="CC147" s="37"/>
      <c r="CD147" s="37"/>
      <c r="CE147" s="37"/>
      <c r="CF147" s="37"/>
      <c r="CG147" s="37"/>
      <c r="CH147" s="37"/>
      <c r="CI147" s="37"/>
      <c r="CJ147" s="37"/>
      <c r="CK147" s="37"/>
      <c r="CL147" s="37"/>
      <c r="CM147" s="37"/>
      <c r="CN147" s="37"/>
      <c r="CO147" s="37"/>
      <c r="CP147" s="37"/>
      <c r="CQ147" s="37"/>
      <c r="CR147" s="37"/>
      <c r="CS147" s="37"/>
      <c r="CT147" s="37"/>
      <c r="CU147" s="37"/>
      <c r="CV147" s="37"/>
      <c r="CW147" s="37"/>
      <c r="CX147" s="37"/>
      <c r="CY147" s="37"/>
      <c r="CZ147" s="37"/>
      <c r="DA147" s="37"/>
      <c r="DB147" s="37"/>
      <c r="DC147" s="37"/>
      <c r="DD147" s="37"/>
      <c r="DE147" s="37"/>
      <c r="DF147" s="37"/>
      <c r="DG147" s="37"/>
      <c r="DH147" s="37"/>
      <c r="DI147" s="37"/>
      <c r="DJ147" s="37"/>
      <c r="DK147" s="37"/>
      <c r="DL147" s="37"/>
      <c r="DM147" s="37"/>
      <c r="DN147" s="37"/>
      <c r="DO147" s="37"/>
      <c r="DP147" s="37"/>
      <c r="DQ147" s="37"/>
      <c r="DR147" s="37"/>
      <c r="DS147" s="37"/>
      <c r="DT147" s="37"/>
      <c r="DU147" s="37"/>
      <c r="DV147" s="37"/>
      <c r="DW147" s="37"/>
      <c r="DX147" s="37"/>
      <c r="DY147" s="37"/>
      <c r="DZ147" s="37"/>
      <c r="EA147" s="37"/>
      <c r="EB147" s="37"/>
      <c r="EC147" s="37"/>
      <c r="ED147" s="37"/>
      <c r="EE147" s="37"/>
      <c r="EF147" s="37"/>
      <c r="EG147" s="37"/>
      <c r="EH147" s="37"/>
      <c r="EI147" s="37"/>
      <c r="EJ147" s="37"/>
      <c r="EK147" s="37"/>
      <c r="EL147" s="37"/>
      <c r="EM147" s="37"/>
      <c r="EN147" s="37"/>
      <c r="EO147" s="37"/>
      <c r="EP147" s="37"/>
      <c r="EQ147" s="37"/>
      <c r="ER147" s="37"/>
      <c r="ES147" s="37"/>
      <c r="ET147" s="37"/>
      <c r="EU147" s="37"/>
      <c r="EV147" s="37"/>
      <c r="EW147" s="37"/>
      <c r="EX147" s="37"/>
      <c r="EY147" s="37"/>
      <c r="EZ147" s="37"/>
      <c r="FA147" s="37"/>
      <c r="FB147" s="37"/>
      <c r="FC147" s="37"/>
      <c r="FD147" s="37"/>
      <c r="FE147" s="37"/>
      <c r="FF147" s="37"/>
      <c r="FG147" s="37"/>
      <c r="FH147" s="37"/>
      <c r="FI147" s="37"/>
      <c r="FJ147" s="37"/>
      <c r="FK147" s="37"/>
      <c r="FL147" s="37"/>
      <c r="FM147" s="37"/>
      <c r="FN147" s="37"/>
      <c r="FO147" s="37"/>
      <c r="FP147" s="37"/>
      <c r="FQ147" s="37"/>
      <c r="FR147" s="37"/>
      <c r="FS147" s="37"/>
      <c r="FT147" s="37"/>
      <c r="FU147" s="37"/>
      <c r="FV147" s="37"/>
      <c r="FW147" s="37"/>
      <c r="FX147" s="37"/>
      <c r="FY147" s="37"/>
      <c r="FZ147" s="37"/>
      <c r="GA147" s="37"/>
      <c r="GB147" s="37"/>
      <c r="GC147" s="37"/>
      <c r="GD147" s="37"/>
      <c r="GE147" s="37"/>
      <c r="GF147" s="37"/>
      <c r="GG147" s="37"/>
      <c r="GH147" s="37"/>
      <c r="GI147" s="37"/>
      <c r="GJ147" s="37"/>
      <c r="GK147" s="37"/>
      <c r="GL147" s="37"/>
      <c r="GM147" s="37"/>
      <c r="GN147" s="37"/>
      <c r="GO147" s="37"/>
      <c r="GP147" s="37"/>
      <c r="GQ147" s="37"/>
      <c r="GR147" s="37"/>
      <c r="GS147" s="37"/>
      <c r="GT147" s="37"/>
      <c r="GU147" s="37"/>
      <c r="GV147" s="37"/>
      <c r="GW147" s="37"/>
      <c r="GX147" s="37"/>
      <c r="GY147" s="37"/>
      <c r="GZ147" s="37"/>
      <c r="HA147" s="37"/>
      <c r="HB147" s="37"/>
      <c r="HC147" s="37"/>
      <c r="HD147" s="37"/>
      <c r="HE147" s="37"/>
      <c r="HF147" s="37"/>
      <c r="HG147" s="37"/>
      <c r="HH147" s="37"/>
      <c r="HI147" s="37"/>
      <c r="HJ147" s="37"/>
      <c r="HK147" s="37"/>
      <c r="HL147" s="37"/>
      <c r="HM147" s="37"/>
      <c r="HN147" s="37"/>
      <c r="HO147" s="37"/>
      <c r="HP147" s="37"/>
      <c r="HQ147" s="37"/>
      <c r="HR147" s="37"/>
      <c r="HS147" s="37"/>
      <c r="HT147" s="37"/>
      <c r="HU147" s="37"/>
      <c r="HV147" s="37"/>
      <c r="HW147" s="37"/>
      <c r="HX147" s="37"/>
      <c r="HY147" s="37"/>
      <c r="HZ147" s="37"/>
      <c r="IA147" s="37"/>
      <c r="IB147" s="37"/>
      <c r="IC147" s="37"/>
    </row>
    <row r="148" spans="1:237" ht="14.4" customHeight="1" thickBot="1">
      <c r="A148" s="312"/>
      <c r="B148" s="387"/>
      <c r="C148" s="679" t="s">
        <v>205</v>
      </c>
      <c r="D148" s="670" t="s">
        <v>122</v>
      </c>
      <c r="E148" s="678">
        <f>SUM('Espai esdeveniment'!E90,'Dades alimentació i begudes'!E101,'Altres empreses proveïdores'!E79,'Dades Allotjament'!E69,'Dades transport'!E94)</f>
        <v>0</v>
      </c>
      <c r="H148" s="312"/>
      <c r="I148" s="312"/>
      <c r="J148" s="312"/>
      <c r="K148" s="312"/>
      <c r="L148" s="312"/>
      <c r="M148" s="312"/>
      <c r="N148" s="312"/>
      <c r="O148" s="312"/>
      <c r="P148" s="312"/>
      <c r="BT148" s="37"/>
      <c r="BU148" s="37"/>
      <c r="BV148" s="37"/>
      <c r="BW148" s="37"/>
      <c r="BX148" s="37"/>
      <c r="BY148" s="37"/>
      <c r="BZ148" s="37"/>
      <c r="CA148" s="37"/>
      <c r="CB148" s="37"/>
      <c r="CC148" s="37"/>
      <c r="CD148" s="37"/>
      <c r="CE148" s="37"/>
      <c r="CF148" s="37"/>
      <c r="CG148" s="37"/>
      <c r="CH148" s="37"/>
      <c r="CI148" s="37"/>
      <c r="CJ148" s="37"/>
      <c r="CK148" s="37"/>
      <c r="CL148" s="37"/>
      <c r="CM148" s="37"/>
      <c r="CN148" s="37"/>
      <c r="CO148" s="37"/>
      <c r="CP148" s="37"/>
      <c r="CQ148" s="37"/>
      <c r="CR148" s="37"/>
      <c r="CS148" s="37"/>
      <c r="CT148" s="37"/>
      <c r="CU148" s="37"/>
      <c r="CV148" s="37"/>
      <c r="CW148" s="37"/>
      <c r="CX148" s="37"/>
      <c r="CY148" s="37"/>
      <c r="CZ148" s="37"/>
      <c r="DA148" s="37"/>
      <c r="DB148" s="37"/>
      <c r="DC148" s="37"/>
      <c r="DD148" s="37"/>
      <c r="DE148" s="37"/>
      <c r="DF148" s="37"/>
      <c r="DG148" s="37"/>
      <c r="DH148" s="37"/>
      <c r="DI148" s="37"/>
      <c r="DJ148" s="37"/>
      <c r="DK148" s="37"/>
      <c r="DL148" s="37"/>
      <c r="DM148" s="37"/>
      <c r="DN148" s="37"/>
      <c r="DO148" s="37"/>
      <c r="DP148" s="37"/>
      <c r="DQ148" s="37"/>
      <c r="DR148" s="37"/>
      <c r="DS148" s="37"/>
      <c r="DT148" s="37"/>
      <c r="DU148" s="37"/>
      <c r="DV148" s="37"/>
      <c r="DW148" s="37"/>
      <c r="DX148" s="37"/>
      <c r="DY148" s="37"/>
      <c r="DZ148" s="37"/>
      <c r="EA148" s="37"/>
      <c r="EB148" s="37"/>
      <c r="EC148" s="37"/>
      <c r="ED148" s="37"/>
      <c r="EE148" s="37"/>
      <c r="EF148" s="37"/>
      <c r="EG148" s="37"/>
      <c r="EH148" s="37"/>
      <c r="EI148" s="37"/>
      <c r="EJ148" s="37"/>
      <c r="EK148" s="37"/>
      <c r="EL148" s="37"/>
      <c r="EM148" s="37"/>
      <c r="EN148" s="37"/>
      <c r="EO148" s="37"/>
      <c r="EP148" s="37"/>
      <c r="EQ148" s="37"/>
      <c r="ER148" s="37"/>
      <c r="ES148" s="37"/>
      <c r="ET148" s="37"/>
      <c r="EU148" s="37"/>
      <c r="EV148" s="37"/>
      <c r="EW148" s="37"/>
      <c r="EX148" s="37"/>
      <c r="EY148" s="37"/>
      <c r="EZ148" s="37"/>
      <c r="FA148" s="37"/>
      <c r="FB148" s="37"/>
      <c r="FC148" s="37"/>
      <c r="FD148" s="37"/>
      <c r="FE148" s="37"/>
      <c r="FF148" s="37"/>
      <c r="FG148" s="37"/>
      <c r="FH148" s="37"/>
      <c r="FI148" s="37"/>
      <c r="FJ148" s="37"/>
      <c r="FK148" s="37"/>
      <c r="FL148" s="37"/>
      <c r="FM148" s="37"/>
      <c r="FN148" s="37"/>
      <c r="FO148" s="37"/>
      <c r="FP148" s="37"/>
      <c r="FQ148" s="37"/>
      <c r="FR148" s="37"/>
      <c r="FS148" s="37"/>
      <c r="FT148" s="37"/>
      <c r="FU148" s="37"/>
      <c r="FV148" s="37"/>
      <c r="FW148" s="37"/>
      <c r="FX148" s="37"/>
      <c r="FY148" s="37"/>
      <c r="FZ148" s="37"/>
      <c r="GA148" s="37"/>
      <c r="GB148" s="37"/>
      <c r="GC148" s="37"/>
      <c r="GD148" s="37"/>
      <c r="GE148" s="37"/>
      <c r="GF148" s="37"/>
      <c r="GG148" s="37"/>
      <c r="GH148" s="37"/>
      <c r="GI148" s="37"/>
      <c r="GJ148" s="37"/>
      <c r="GK148" s="37"/>
      <c r="GL148" s="37"/>
      <c r="GM148" s="37"/>
      <c r="GN148" s="37"/>
      <c r="GO148" s="37"/>
      <c r="GP148" s="37"/>
      <c r="GQ148" s="37"/>
      <c r="GR148" s="37"/>
      <c r="GS148" s="37"/>
      <c r="GT148" s="37"/>
      <c r="GU148" s="37"/>
      <c r="GV148" s="37"/>
      <c r="GW148" s="37"/>
      <c r="GX148" s="37"/>
      <c r="GY148" s="37"/>
      <c r="GZ148" s="37"/>
      <c r="HA148" s="37"/>
      <c r="HB148" s="37"/>
      <c r="HC148" s="37"/>
      <c r="HD148" s="37"/>
      <c r="HE148" s="37"/>
      <c r="HF148" s="37"/>
      <c r="HG148" s="37"/>
      <c r="HH148" s="37"/>
      <c r="HI148" s="37"/>
      <c r="HJ148" s="37"/>
      <c r="HK148" s="37"/>
      <c r="HL148" s="37"/>
      <c r="HM148" s="37"/>
      <c r="HN148" s="37"/>
      <c r="HO148" s="37"/>
      <c r="HP148" s="37"/>
      <c r="HQ148" s="37"/>
      <c r="HR148" s="37"/>
      <c r="HS148" s="37"/>
      <c r="HT148" s="37"/>
      <c r="HU148" s="37"/>
      <c r="HV148" s="37"/>
      <c r="HW148" s="37"/>
      <c r="HX148" s="37"/>
      <c r="HY148" s="37"/>
      <c r="HZ148" s="37"/>
      <c r="IA148" s="37"/>
      <c r="IB148" s="37"/>
      <c r="IC148" s="37"/>
    </row>
    <row r="149" spans="1:237" ht="14.4" customHeight="1" thickBot="1">
      <c r="A149" s="312"/>
      <c r="B149" s="388"/>
      <c r="C149" s="679" t="s">
        <v>206</v>
      </c>
      <c r="D149" s="670" t="s">
        <v>122</v>
      </c>
      <c r="E149" s="678">
        <f>SUM('Espai esdeveniment'!E91,'Dades alimentació i begudes'!E102,'Altres empreses proveïdores'!E80,'Dades Allotjament'!E70,'Dades transport'!E95)</f>
        <v>0</v>
      </c>
      <c r="H149" s="312"/>
      <c r="I149" s="312"/>
      <c r="J149" s="312"/>
      <c r="K149" s="312"/>
      <c r="L149" s="312"/>
      <c r="M149" s="312"/>
      <c r="N149" s="312"/>
      <c r="O149" s="312"/>
      <c r="P149" s="312"/>
      <c r="BT149" s="37"/>
      <c r="BU149" s="37"/>
      <c r="BV149" s="37"/>
      <c r="BW149" s="37"/>
      <c r="BX149" s="37"/>
      <c r="BY149" s="37"/>
      <c r="BZ149" s="37"/>
      <c r="CA149" s="37"/>
      <c r="CB149" s="37"/>
      <c r="CC149" s="37"/>
      <c r="CD149" s="37"/>
      <c r="CE149" s="37"/>
      <c r="CF149" s="37"/>
      <c r="CG149" s="37"/>
      <c r="CH149" s="37"/>
      <c r="CI149" s="37"/>
      <c r="CJ149" s="37"/>
      <c r="CK149" s="37"/>
      <c r="CL149" s="37"/>
      <c r="CM149" s="37"/>
      <c r="CN149" s="37"/>
      <c r="CO149" s="37"/>
      <c r="CP149" s="37"/>
      <c r="CQ149" s="37"/>
      <c r="CR149" s="37"/>
      <c r="CS149" s="37"/>
      <c r="CT149" s="37"/>
      <c r="CU149" s="37"/>
      <c r="CV149" s="37"/>
      <c r="CW149" s="37"/>
      <c r="CX149" s="37"/>
      <c r="CY149" s="37"/>
      <c r="CZ149" s="37"/>
      <c r="DA149" s="37"/>
      <c r="DB149" s="37"/>
      <c r="DC149" s="37"/>
      <c r="DD149" s="37"/>
      <c r="DE149" s="37"/>
      <c r="DF149" s="37"/>
      <c r="DG149" s="37"/>
      <c r="DH149" s="37"/>
      <c r="DI149" s="37"/>
      <c r="DJ149" s="37"/>
      <c r="DK149" s="37"/>
      <c r="DL149" s="37"/>
      <c r="DM149" s="37"/>
      <c r="DN149" s="37"/>
      <c r="DO149" s="37"/>
      <c r="DP149" s="37"/>
      <c r="DQ149" s="37"/>
      <c r="DR149" s="37"/>
      <c r="DS149" s="37"/>
      <c r="DT149" s="37"/>
      <c r="DU149" s="37"/>
      <c r="DV149" s="37"/>
      <c r="DW149" s="37"/>
      <c r="DX149" s="37"/>
      <c r="DY149" s="37"/>
      <c r="DZ149" s="37"/>
      <c r="EA149" s="37"/>
      <c r="EB149" s="37"/>
      <c r="EC149" s="37"/>
      <c r="ED149" s="37"/>
      <c r="EE149" s="37"/>
      <c r="EF149" s="37"/>
      <c r="EG149" s="37"/>
      <c r="EH149" s="37"/>
      <c r="EI149" s="37"/>
      <c r="EJ149" s="37"/>
      <c r="EK149" s="37"/>
      <c r="EL149" s="37"/>
      <c r="EM149" s="37"/>
      <c r="EN149" s="37"/>
      <c r="EO149" s="37"/>
      <c r="EP149" s="37"/>
      <c r="EQ149" s="37"/>
      <c r="ER149" s="37"/>
      <c r="ES149" s="37"/>
      <c r="ET149" s="37"/>
      <c r="EU149" s="37"/>
      <c r="EV149" s="37"/>
      <c r="EW149" s="37"/>
      <c r="EX149" s="37"/>
      <c r="EY149" s="37"/>
      <c r="EZ149" s="37"/>
      <c r="FA149" s="37"/>
      <c r="FB149" s="37"/>
      <c r="FC149" s="37"/>
      <c r="FD149" s="37"/>
      <c r="FE149" s="37"/>
      <c r="FF149" s="37"/>
      <c r="FG149" s="37"/>
      <c r="FH149" s="37"/>
      <c r="FI149" s="37"/>
      <c r="FJ149" s="37"/>
      <c r="FK149" s="37"/>
      <c r="FL149" s="37"/>
      <c r="FM149" s="37"/>
      <c r="FN149" s="37"/>
      <c r="FO149" s="37"/>
      <c r="FP149" s="37"/>
      <c r="FQ149" s="37"/>
      <c r="FR149" s="37"/>
      <c r="FS149" s="37"/>
      <c r="FT149" s="37"/>
      <c r="FU149" s="37"/>
      <c r="FV149" s="37"/>
      <c r="FW149" s="37"/>
      <c r="FX149" s="37"/>
      <c r="FY149" s="37"/>
      <c r="FZ149" s="37"/>
      <c r="GA149" s="37"/>
      <c r="GB149" s="37"/>
      <c r="GC149" s="37"/>
      <c r="GD149" s="37"/>
      <c r="GE149" s="37"/>
      <c r="GF149" s="37"/>
      <c r="GG149" s="37"/>
      <c r="GH149" s="37"/>
      <c r="GI149" s="37"/>
      <c r="GJ149" s="37"/>
      <c r="GK149" s="37"/>
      <c r="GL149" s="37"/>
      <c r="GM149" s="37"/>
      <c r="GN149" s="37"/>
      <c r="GO149" s="37"/>
      <c r="GP149" s="37"/>
      <c r="GQ149" s="37"/>
      <c r="GR149" s="37"/>
      <c r="GS149" s="37"/>
      <c r="GT149" s="37"/>
      <c r="GU149" s="37"/>
      <c r="GV149" s="37"/>
      <c r="GW149" s="37"/>
      <c r="GX149" s="37"/>
      <c r="GY149" s="37"/>
      <c r="GZ149" s="37"/>
      <c r="HA149" s="37"/>
      <c r="HB149" s="37"/>
      <c r="HC149" s="37"/>
      <c r="HD149" s="37"/>
      <c r="HE149" s="37"/>
      <c r="HF149" s="37"/>
      <c r="HG149" s="37"/>
      <c r="HH149" s="37"/>
      <c r="HI149" s="37"/>
      <c r="HJ149" s="37"/>
      <c r="HK149" s="37"/>
      <c r="HL149" s="37"/>
      <c r="HM149" s="37"/>
      <c r="HN149" s="37"/>
      <c r="HO149" s="37"/>
      <c r="HP149" s="37"/>
      <c r="HQ149" s="37"/>
      <c r="HR149" s="37"/>
      <c r="HS149" s="37"/>
      <c r="HT149" s="37"/>
      <c r="HU149" s="37"/>
      <c r="HV149" s="37"/>
      <c r="HW149" s="37"/>
      <c r="HX149" s="37"/>
      <c r="HY149" s="37"/>
      <c r="HZ149" s="37"/>
      <c r="IA149" s="37"/>
      <c r="IB149" s="37"/>
      <c r="IC149" s="37"/>
    </row>
    <row r="150" spans="1:237" ht="14.4" customHeight="1" thickBot="1">
      <c r="A150" s="312"/>
      <c r="B150" s="383"/>
      <c r="C150" s="679" t="s">
        <v>207</v>
      </c>
      <c r="D150" s="670" t="s">
        <v>122</v>
      </c>
      <c r="E150" s="678">
        <f>SUM('Espai esdeveniment'!E92,'Dades alimentació i begudes'!E103,'Altres empreses proveïdores'!E81,'Dades Allotjament'!E71,'Dades transport'!E96)</f>
        <v>0</v>
      </c>
      <c r="H150" s="312"/>
      <c r="I150" s="312"/>
      <c r="J150" s="312"/>
      <c r="K150" s="312"/>
      <c r="L150" s="312"/>
      <c r="M150" s="312"/>
      <c r="N150" s="312"/>
      <c r="O150" s="312"/>
      <c r="P150" s="312"/>
      <c r="BT150" s="37"/>
      <c r="BU150" s="37"/>
      <c r="BV150" s="37"/>
      <c r="BW150" s="37"/>
      <c r="BX150" s="37"/>
      <c r="BY150" s="37"/>
      <c r="BZ150" s="37"/>
      <c r="CA150" s="37"/>
      <c r="CB150" s="37"/>
      <c r="CC150" s="37"/>
      <c r="CD150" s="37"/>
      <c r="CE150" s="37"/>
      <c r="CF150" s="37"/>
      <c r="CG150" s="37"/>
      <c r="CH150" s="37"/>
      <c r="CI150" s="37"/>
      <c r="CJ150" s="37"/>
      <c r="CK150" s="37"/>
      <c r="CL150" s="37"/>
      <c r="CM150" s="37"/>
      <c r="CN150" s="37"/>
      <c r="CO150" s="37"/>
      <c r="CP150" s="37"/>
      <c r="CQ150" s="37"/>
      <c r="CR150" s="37"/>
      <c r="CS150" s="37"/>
      <c r="CT150" s="37"/>
      <c r="CU150" s="37"/>
      <c r="CV150" s="37"/>
      <c r="CW150" s="37"/>
      <c r="CX150" s="37"/>
      <c r="CY150" s="37"/>
      <c r="CZ150" s="37"/>
      <c r="DA150" s="37"/>
      <c r="DB150" s="37"/>
      <c r="DC150" s="37"/>
      <c r="DD150" s="37"/>
      <c r="DE150" s="37"/>
      <c r="DF150" s="37"/>
      <c r="DG150" s="37"/>
      <c r="DH150" s="37"/>
      <c r="DI150" s="37"/>
      <c r="DJ150" s="37"/>
      <c r="DK150" s="37"/>
      <c r="DL150" s="37"/>
      <c r="DM150" s="37"/>
      <c r="DN150" s="37"/>
      <c r="DO150" s="37"/>
      <c r="DP150" s="37"/>
      <c r="DQ150" s="37"/>
      <c r="DR150" s="37"/>
      <c r="DS150" s="37"/>
      <c r="DT150" s="37"/>
      <c r="DU150" s="37"/>
      <c r="DV150" s="37"/>
      <c r="DW150" s="37"/>
      <c r="DX150" s="37"/>
      <c r="DY150" s="37"/>
      <c r="DZ150" s="37"/>
      <c r="EA150" s="37"/>
      <c r="EB150" s="37"/>
      <c r="EC150" s="37"/>
      <c r="ED150" s="37"/>
      <c r="EE150" s="37"/>
      <c r="EF150" s="37"/>
      <c r="EG150" s="37"/>
      <c r="EH150" s="37"/>
      <c r="EI150" s="37"/>
      <c r="EJ150" s="37"/>
      <c r="EK150" s="37"/>
      <c r="EL150" s="37"/>
      <c r="EM150" s="37"/>
      <c r="EN150" s="37"/>
      <c r="EO150" s="37"/>
      <c r="EP150" s="37"/>
      <c r="EQ150" s="37"/>
      <c r="ER150" s="37"/>
      <c r="ES150" s="37"/>
      <c r="ET150" s="37"/>
      <c r="EU150" s="37"/>
      <c r="EV150" s="37"/>
      <c r="EW150" s="37"/>
      <c r="EX150" s="37"/>
      <c r="EY150" s="37"/>
      <c r="EZ150" s="37"/>
      <c r="FA150" s="37"/>
      <c r="FB150" s="37"/>
      <c r="FC150" s="37"/>
      <c r="FD150" s="37"/>
      <c r="FE150" s="37"/>
      <c r="FF150" s="37"/>
      <c r="FG150" s="37"/>
      <c r="FH150" s="37"/>
      <c r="FI150" s="37"/>
      <c r="FJ150" s="37"/>
      <c r="FK150" s="37"/>
      <c r="FL150" s="37"/>
      <c r="FM150" s="37"/>
      <c r="FN150" s="37"/>
      <c r="FO150" s="37"/>
      <c r="FP150" s="37"/>
      <c r="FQ150" s="37"/>
      <c r="FR150" s="37"/>
      <c r="FS150" s="37"/>
      <c r="FT150" s="37"/>
      <c r="FU150" s="37"/>
      <c r="FV150" s="37"/>
      <c r="FW150" s="37"/>
      <c r="FX150" s="37"/>
      <c r="FY150" s="37"/>
      <c r="FZ150" s="37"/>
      <c r="GA150" s="37"/>
      <c r="GB150" s="37"/>
      <c r="GC150" s="37"/>
      <c r="GD150" s="37"/>
      <c r="GE150" s="37"/>
      <c r="GF150" s="37"/>
      <c r="GG150" s="37"/>
      <c r="GH150" s="37"/>
      <c r="GI150" s="37"/>
      <c r="GJ150" s="37"/>
      <c r="GK150" s="37"/>
      <c r="GL150" s="37"/>
      <c r="GM150" s="37"/>
      <c r="GN150" s="37"/>
      <c r="GO150" s="37"/>
      <c r="GP150" s="37"/>
      <c r="GQ150" s="37"/>
      <c r="GR150" s="37"/>
      <c r="GS150" s="37"/>
      <c r="GT150" s="37"/>
      <c r="GU150" s="37"/>
      <c r="GV150" s="37"/>
      <c r="GW150" s="37"/>
      <c r="GX150" s="37"/>
      <c r="GY150" s="37"/>
      <c r="GZ150" s="37"/>
      <c r="HA150" s="37"/>
      <c r="HB150" s="37"/>
      <c r="HC150" s="37"/>
      <c r="HD150" s="37"/>
      <c r="HE150" s="37"/>
      <c r="HF150" s="37"/>
      <c r="HG150" s="37"/>
      <c r="HH150" s="37"/>
      <c r="HI150" s="37"/>
      <c r="HJ150" s="37"/>
      <c r="HK150" s="37"/>
      <c r="HL150" s="37"/>
      <c r="HM150" s="37"/>
      <c r="HN150" s="37"/>
      <c r="HO150" s="37"/>
      <c r="HP150" s="37"/>
      <c r="HQ150" s="37"/>
      <c r="HR150" s="37"/>
      <c r="HS150" s="37"/>
      <c r="HT150" s="37"/>
      <c r="HU150" s="37"/>
      <c r="HV150" s="37"/>
      <c r="HW150" s="37"/>
      <c r="HX150" s="37"/>
      <c r="HY150" s="37"/>
      <c r="HZ150" s="37"/>
      <c r="IA150" s="37"/>
      <c r="IB150" s="37"/>
      <c r="IC150" s="37"/>
    </row>
    <row r="151" spans="1:237" ht="14.4" customHeight="1" thickBot="1">
      <c r="A151" s="312"/>
      <c r="B151" s="388"/>
      <c r="C151" s="679" t="s">
        <v>208</v>
      </c>
      <c r="D151" s="670" t="s">
        <v>122</v>
      </c>
      <c r="E151" s="678">
        <f>SUM('Espai esdeveniment'!E93,'Dades alimentació i begudes'!E104,'Altres empreses proveïdores'!E82,'Dades Allotjament'!E72,'Dades transport'!E97)</f>
        <v>0</v>
      </c>
      <c r="H151" s="312"/>
      <c r="I151" s="312"/>
      <c r="J151" s="312"/>
      <c r="K151" s="312"/>
      <c r="L151" s="312"/>
      <c r="M151" s="312"/>
      <c r="N151" s="312"/>
      <c r="O151" s="312"/>
      <c r="P151" s="312"/>
      <c r="BT151" s="37"/>
      <c r="BU151" s="37"/>
      <c r="BV151" s="37"/>
      <c r="BW151" s="37"/>
      <c r="BX151" s="37"/>
      <c r="BY151" s="37"/>
      <c r="BZ151" s="37"/>
      <c r="CA151" s="37"/>
      <c r="CB151" s="37"/>
      <c r="CC151" s="37"/>
      <c r="CD151" s="37"/>
      <c r="CE151" s="37"/>
      <c r="CF151" s="37"/>
      <c r="CG151" s="37"/>
      <c r="CH151" s="37"/>
      <c r="CI151" s="37"/>
      <c r="CJ151" s="37"/>
      <c r="CK151" s="37"/>
      <c r="CL151" s="37"/>
      <c r="CM151" s="37"/>
      <c r="CN151" s="37"/>
      <c r="CO151" s="37"/>
      <c r="CP151" s="37"/>
      <c r="CQ151" s="37"/>
      <c r="CR151" s="37"/>
      <c r="CS151" s="37"/>
      <c r="CT151" s="37"/>
      <c r="CU151" s="37"/>
      <c r="CV151" s="37"/>
      <c r="CW151" s="37"/>
      <c r="CX151" s="37"/>
      <c r="CY151" s="37"/>
      <c r="CZ151" s="37"/>
      <c r="DA151" s="37"/>
      <c r="DB151" s="37"/>
      <c r="DC151" s="37"/>
      <c r="DD151" s="37"/>
      <c r="DE151" s="37"/>
      <c r="DF151" s="37"/>
      <c r="DG151" s="37"/>
      <c r="DH151" s="37"/>
      <c r="DI151" s="37"/>
      <c r="DJ151" s="37"/>
      <c r="DK151" s="37"/>
      <c r="DL151" s="37"/>
      <c r="DM151" s="37"/>
      <c r="DN151" s="37"/>
      <c r="DO151" s="37"/>
      <c r="DP151" s="37"/>
      <c r="DQ151" s="37"/>
      <c r="DR151" s="37"/>
      <c r="DS151" s="37"/>
      <c r="DT151" s="37"/>
      <c r="DU151" s="37"/>
      <c r="DV151" s="37"/>
      <c r="DW151" s="37"/>
      <c r="DX151" s="37"/>
      <c r="DY151" s="37"/>
      <c r="DZ151" s="37"/>
      <c r="EA151" s="37"/>
      <c r="EB151" s="37"/>
      <c r="EC151" s="37"/>
      <c r="ED151" s="37"/>
      <c r="EE151" s="37"/>
      <c r="EF151" s="37"/>
      <c r="EG151" s="37"/>
      <c r="EH151" s="37"/>
      <c r="EI151" s="37"/>
      <c r="EJ151" s="37"/>
      <c r="EK151" s="37"/>
      <c r="EL151" s="37"/>
      <c r="EM151" s="37"/>
      <c r="EN151" s="37"/>
      <c r="EO151" s="37"/>
      <c r="EP151" s="37"/>
      <c r="EQ151" s="37"/>
      <c r="ER151" s="37"/>
      <c r="ES151" s="37"/>
      <c r="ET151" s="37"/>
      <c r="EU151" s="37"/>
      <c r="EV151" s="37"/>
      <c r="EW151" s="37"/>
      <c r="EX151" s="37"/>
      <c r="EY151" s="37"/>
      <c r="EZ151" s="37"/>
      <c r="FA151" s="37"/>
      <c r="FB151" s="37"/>
      <c r="FC151" s="37"/>
      <c r="FD151" s="37"/>
      <c r="FE151" s="37"/>
      <c r="FF151" s="37"/>
      <c r="FG151" s="37"/>
      <c r="FH151" s="37"/>
      <c r="FI151" s="37"/>
      <c r="FJ151" s="37"/>
      <c r="FK151" s="37"/>
      <c r="FL151" s="37"/>
      <c r="FM151" s="37"/>
      <c r="FN151" s="37"/>
      <c r="FO151" s="37"/>
      <c r="FP151" s="37"/>
      <c r="FQ151" s="37"/>
      <c r="FR151" s="37"/>
      <c r="FS151" s="37"/>
      <c r="FT151" s="37"/>
      <c r="FU151" s="37"/>
      <c r="FV151" s="37"/>
      <c r="FW151" s="37"/>
      <c r="FX151" s="37"/>
      <c r="FY151" s="37"/>
      <c r="FZ151" s="37"/>
      <c r="GA151" s="37"/>
      <c r="GB151" s="37"/>
      <c r="GC151" s="37"/>
      <c r="GD151" s="37"/>
      <c r="GE151" s="37"/>
      <c r="GF151" s="37"/>
      <c r="GG151" s="37"/>
      <c r="GH151" s="37"/>
      <c r="GI151" s="37"/>
      <c r="GJ151" s="37"/>
      <c r="GK151" s="37"/>
      <c r="GL151" s="37"/>
      <c r="GM151" s="37"/>
      <c r="GN151" s="37"/>
      <c r="GO151" s="37"/>
      <c r="GP151" s="37"/>
      <c r="GQ151" s="37"/>
      <c r="GR151" s="37"/>
      <c r="GS151" s="37"/>
      <c r="GT151" s="37"/>
      <c r="GU151" s="37"/>
      <c r="GV151" s="37"/>
      <c r="GW151" s="37"/>
      <c r="GX151" s="37"/>
      <c r="GY151" s="37"/>
      <c r="GZ151" s="37"/>
      <c r="HA151" s="37"/>
      <c r="HB151" s="37"/>
      <c r="HC151" s="37"/>
      <c r="HD151" s="37"/>
      <c r="HE151" s="37"/>
      <c r="HF151" s="37"/>
      <c r="HG151" s="37"/>
      <c r="HH151" s="37"/>
      <c r="HI151" s="37"/>
      <c r="HJ151" s="37"/>
      <c r="HK151" s="37"/>
      <c r="HL151" s="37"/>
      <c r="HM151" s="37"/>
      <c r="HN151" s="37"/>
      <c r="HO151" s="37"/>
      <c r="HP151" s="37"/>
      <c r="HQ151" s="37"/>
      <c r="HR151" s="37"/>
      <c r="HS151" s="37"/>
      <c r="HT151" s="37"/>
      <c r="HU151" s="37"/>
      <c r="HV151" s="37"/>
      <c r="HW151" s="37"/>
      <c r="HX151" s="37"/>
      <c r="HY151" s="37"/>
      <c r="HZ151" s="37"/>
      <c r="IA151" s="37"/>
      <c r="IB151" s="37"/>
      <c r="IC151" s="37"/>
    </row>
    <row r="152" spans="1:237" ht="14.4" customHeight="1" thickBot="1">
      <c r="A152" s="312"/>
      <c r="B152" s="383"/>
      <c r="C152" s="679" t="s">
        <v>528</v>
      </c>
      <c r="D152" s="670" t="s">
        <v>122</v>
      </c>
      <c r="E152" s="678">
        <f>SUM('Espai esdeveniment'!E94,'Dades alimentació i begudes'!E105,'Altres empreses proveïdores'!E83,'Dades Allotjament'!E73,'Dades transport'!E98)</f>
        <v>0</v>
      </c>
      <c r="H152" s="312"/>
      <c r="I152" s="312"/>
      <c r="J152" s="312"/>
      <c r="K152" s="312"/>
      <c r="L152" s="312"/>
      <c r="M152" s="312"/>
      <c r="N152" s="312"/>
      <c r="O152" s="312"/>
      <c r="P152" s="312"/>
      <c r="BT152" s="37"/>
      <c r="BU152" s="37"/>
      <c r="BV152" s="37"/>
      <c r="BW152" s="37"/>
      <c r="BX152" s="37"/>
      <c r="BY152" s="37"/>
      <c r="BZ152" s="37"/>
      <c r="CA152" s="37"/>
      <c r="CB152" s="37"/>
      <c r="CC152" s="37"/>
      <c r="CD152" s="37"/>
      <c r="CE152" s="37"/>
      <c r="CF152" s="37"/>
      <c r="CG152" s="37"/>
      <c r="CH152" s="37"/>
      <c r="CI152" s="37"/>
      <c r="CJ152" s="37"/>
      <c r="CK152" s="37"/>
      <c r="CL152" s="37"/>
      <c r="CM152" s="37"/>
      <c r="CN152" s="37"/>
      <c r="CO152" s="37"/>
      <c r="CP152" s="37"/>
      <c r="CQ152" s="37"/>
      <c r="CR152" s="37"/>
      <c r="CS152" s="37"/>
      <c r="CT152" s="37"/>
      <c r="CU152" s="37"/>
      <c r="CV152" s="37"/>
      <c r="CW152" s="37"/>
      <c r="CX152" s="37"/>
      <c r="CY152" s="37"/>
      <c r="CZ152" s="37"/>
      <c r="DA152" s="37"/>
      <c r="DB152" s="37"/>
      <c r="DC152" s="37"/>
      <c r="DD152" s="37"/>
      <c r="DE152" s="37"/>
      <c r="DF152" s="37"/>
      <c r="DG152" s="37"/>
      <c r="DH152" s="37"/>
      <c r="DI152" s="37"/>
      <c r="DJ152" s="37"/>
      <c r="DK152" s="37"/>
      <c r="DL152" s="37"/>
      <c r="DM152" s="37"/>
      <c r="DN152" s="37"/>
      <c r="DO152" s="37"/>
      <c r="DP152" s="37"/>
      <c r="DQ152" s="37"/>
      <c r="DR152" s="37"/>
      <c r="DS152" s="37"/>
      <c r="DT152" s="37"/>
      <c r="DU152" s="37"/>
      <c r="DV152" s="37"/>
      <c r="DW152" s="37"/>
      <c r="DX152" s="37"/>
      <c r="DY152" s="37"/>
      <c r="DZ152" s="37"/>
      <c r="EA152" s="37"/>
      <c r="EB152" s="37"/>
      <c r="EC152" s="37"/>
      <c r="ED152" s="37"/>
      <c r="EE152" s="37"/>
      <c r="EF152" s="37"/>
      <c r="EG152" s="37"/>
      <c r="EH152" s="37"/>
      <c r="EI152" s="37"/>
      <c r="EJ152" s="37"/>
      <c r="EK152" s="37"/>
      <c r="EL152" s="37"/>
      <c r="EM152" s="37"/>
      <c r="EN152" s="37"/>
      <c r="EO152" s="37"/>
      <c r="EP152" s="37"/>
      <c r="EQ152" s="37"/>
      <c r="ER152" s="37"/>
      <c r="ES152" s="37"/>
      <c r="ET152" s="37"/>
      <c r="EU152" s="37"/>
      <c r="EV152" s="37"/>
      <c r="EW152" s="37"/>
      <c r="EX152" s="37"/>
      <c r="EY152" s="37"/>
      <c r="EZ152" s="37"/>
      <c r="FA152" s="37"/>
      <c r="FB152" s="37"/>
      <c r="FC152" s="37"/>
      <c r="FD152" s="37"/>
      <c r="FE152" s="37"/>
      <c r="FF152" s="37"/>
      <c r="FG152" s="37"/>
      <c r="FH152" s="37"/>
      <c r="FI152" s="37"/>
      <c r="FJ152" s="37"/>
      <c r="FK152" s="37"/>
      <c r="FL152" s="37"/>
      <c r="FM152" s="37"/>
      <c r="FN152" s="37"/>
      <c r="FO152" s="37"/>
      <c r="FP152" s="37"/>
      <c r="FQ152" s="37"/>
      <c r="FR152" s="37"/>
      <c r="FS152" s="37"/>
      <c r="FT152" s="37"/>
      <c r="FU152" s="37"/>
      <c r="FV152" s="37"/>
      <c r="FW152" s="37"/>
      <c r="FX152" s="37"/>
      <c r="FY152" s="37"/>
      <c r="FZ152" s="37"/>
      <c r="GA152" s="37"/>
      <c r="GB152" s="37"/>
      <c r="GC152" s="37"/>
      <c r="GD152" s="37"/>
      <c r="GE152" s="37"/>
      <c r="GF152" s="37"/>
      <c r="GG152" s="37"/>
      <c r="GH152" s="37"/>
      <c r="GI152" s="37"/>
      <c r="GJ152" s="37"/>
      <c r="GK152" s="37"/>
      <c r="GL152" s="37"/>
      <c r="GM152" s="37"/>
      <c r="GN152" s="37"/>
      <c r="GO152" s="37"/>
      <c r="GP152" s="37"/>
      <c r="GQ152" s="37"/>
      <c r="GR152" s="37"/>
      <c r="GS152" s="37"/>
      <c r="GT152" s="37"/>
      <c r="GU152" s="37"/>
      <c r="GV152" s="37"/>
      <c r="GW152" s="37"/>
      <c r="GX152" s="37"/>
      <c r="GY152" s="37"/>
      <c r="GZ152" s="37"/>
      <c r="HA152" s="37"/>
      <c r="HB152" s="37"/>
      <c r="HC152" s="37"/>
      <c r="HD152" s="37"/>
      <c r="HE152" s="37"/>
      <c r="HF152" s="37"/>
      <c r="HG152" s="37"/>
      <c r="HH152" s="37"/>
      <c r="HI152" s="37"/>
      <c r="HJ152" s="37"/>
      <c r="HK152" s="37"/>
      <c r="HL152" s="37"/>
      <c r="HM152" s="37"/>
      <c r="HN152" s="37"/>
      <c r="HO152" s="37"/>
      <c r="HP152" s="37"/>
      <c r="HQ152" s="37"/>
      <c r="HR152" s="37"/>
      <c r="HS152" s="37"/>
      <c r="HT152" s="37"/>
      <c r="HU152" s="37"/>
      <c r="HV152" s="37"/>
      <c r="HW152" s="37"/>
      <c r="HX152" s="37"/>
      <c r="HY152" s="37"/>
      <c r="HZ152" s="37"/>
      <c r="IA152" s="37"/>
      <c r="IB152" s="37"/>
      <c r="IC152" s="37"/>
    </row>
    <row r="153" spans="1:237" ht="15" customHeight="1" thickBot="1">
      <c r="A153" s="312"/>
      <c r="B153" s="389"/>
      <c r="C153" s="680" t="s">
        <v>529</v>
      </c>
      <c r="D153" s="674" t="s">
        <v>122</v>
      </c>
      <c r="E153" s="678">
        <f>SUM('Espai esdeveniment'!E95,'Dades alimentació i begudes'!E106,'Altres empreses proveïdores'!E84,'Dades Allotjament'!E74,'Dades transport'!E99)</f>
        <v>0</v>
      </c>
      <c r="H153" s="312"/>
      <c r="I153" s="312"/>
      <c r="J153" s="312"/>
      <c r="K153" s="312"/>
      <c r="L153" s="312"/>
      <c r="M153" s="312"/>
      <c r="N153" s="312"/>
      <c r="O153" s="312"/>
      <c r="P153" s="312"/>
      <c r="BT153" s="37"/>
      <c r="BU153" s="37"/>
      <c r="BV153" s="37"/>
      <c r="BW153" s="37"/>
      <c r="BX153" s="37"/>
      <c r="BY153" s="37"/>
      <c r="BZ153" s="37"/>
      <c r="CA153" s="37"/>
      <c r="CB153" s="37"/>
      <c r="CC153" s="37"/>
      <c r="CD153" s="37"/>
      <c r="CE153" s="37"/>
      <c r="CF153" s="37"/>
      <c r="CG153" s="37"/>
      <c r="CH153" s="37"/>
      <c r="CI153" s="37"/>
      <c r="CJ153" s="37"/>
      <c r="CK153" s="37"/>
      <c r="CL153" s="37"/>
      <c r="CM153" s="37"/>
      <c r="CN153" s="37"/>
      <c r="CO153" s="37"/>
      <c r="CP153" s="37"/>
      <c r="CQ153" s="37"/>
      <c r="CR153" s="37"/>
      <c r="CS153" s="37"/>
      <c r="CT153" s="37"/>
      <c r="CU153" s="37"/>
      <c r="CV153" s="37"/>
      <c r="CW153" s="37"/>
      <c r="CX153" s="37"/>
      <c r="CY153" s="37"/>
      <c r="CZ153" s="37"/>
      <c r="DA153" s="37"/>
      <c r="DB153" s="37"/>
      <c r="DC153" s="37"/>
      <c r="DD153" s="37"/>
      <c r="DE153" s="37"/>
      <c r="DF153" s="37"/>
      <c r="DG153" s="37"/>
      <c r="DH153" s="37"/>
      <c r="DI153" s="37"/>
      <c r="DJ153" s="37"/>
      <c r="DK153" s="37"/>
      <c r="DL153" s="37"/>
      <c r="DM153" s="37"/>
      <c r="DN153" s="37"/>
      <c r="DO153" s="37"/>
      <c r="DP153" s="37"/>
      <c r="DQ153" s="37"/>
      <c r="DR153" s="37"/>
      <c r="DS153" s="37"/>
      <c r="DT153" s="37"/>
      <c r="DU153" s="37"/>
      <c r="DV153" s="37"/>
      <c r="DW153" s="37"/>
      <c r="DX153" s="37"/>
      <c r="DY153" s="37"/>
      <c r="DZ153" s="37"/>
      <c r="EA153" s="37"/>
      <c r="EB153" s="37"/>
      <c r="EC153" s="37"/>
      <c r="ED153" s="37"/>
      <c r="EE153" s="37"/>
      <c r="EF153" s="37"/>
      <c r="EG153" s="37"/>
      <c r="EH153" s="37"/>
      <c r="EI153" s="37"/>
      <c r="EJ153" s="37"/>
      <c r="EK153" s="37"/>
      <c r="EL153" s="37"/>
      <c r="EM153" s="37"/>
      <c r="EN153" s="37"/>
      <c r="EO153" s="37"/>
      <c r="EP153" s="37"/>
      <c r="EQ153" s="37"/>
      <c r="ER153" s="37"/>
      <c r="ES153" s="37"/>
      <c r="ET153" s="37"/>
      <c r="EU153" s="37"/>
      <c r="EV153" s="37"/>
      <c r="EW153" s="37"/>
      <c r="EX153" s="37"/>
      <c r="EY153" s="37"/>
      <c r="EZ153" s="37"/>
      <c r="FA153" s="37"/>
      <c r="FB153" s="37"/>
      <c r="FC153" s="37"/>
      <c r="FD153" s="37"/>
      <c r="FE153" s="37"/>
      <c r="FF153" s="37"/>
      <c r="FG153" s="37"/>
      <c r="FH153" s="37"/>
      <c r="FI153" s="37"/>
      <c r="FJ153" s="37"/>
      <c r="FK153" s="37"/>
      <c r="FL153" s="37"/>
      <c r="FM153" s="37"/>
      <c r="FN153" s="37"/>
      <c r="FO153" s="37"/>
      <c r="FP153" s="37"/>
      <c r="FQ153" s="37"/>
      <c r="FR153" s="37"/>
      <c r="FS153" s="37"/>
      <c r="FT153" s="37"/>
      <c r="FU153" s="37"/>
      <c r="FV153" s="37"/>
      <c r="FW153" s="37"/>
      <c r="FX153" s="37"/>
      <c r="FY153" s="37"/>
      <c r="FZ153" s="37"/>
      <c r="GA153" s="37"/>
      <c r="GB153" s="37"/>
      <c r="GC153" s="37"/>
      <c r="GD153" s="37"/>
      <c r="GE153" s="37"/>
      <c r="GF153" s="37"/>
      <c r="GG153" s="37"/>
      <c r="GH153" s="37"/>
      <c r="GI153" s="37"/>
      <c r="GJ153" s="37"/>
      <c r="GK153" s="37"/>
      <c r="GL153" s="37"/>
      <c r="GM153" s="37"/>
      <c r="GN153" s="37"/>
      <c r="GO153" s="37"/>
      <c r="GP153" s="37"/>
      <c r="GQ153" s="37"/>
      <c r="GR153" s="37"/>
      <c r="GS153" s="37"/>
      <c r="GT153" s="37"/>
      <c r="GU153" s="37"/>
      <c r="GV153" s="37"/>
      <c r="GW153" s="37"/>
      <c r="GX153" s="37"/>
      <c r="GY153" s="37"/>
      <c r="GZ153" s="37"/>
      <c r="HA153" s="37"/>
      <c r="HB153" s="37"/>
      <c r="HC153" s="37"/>
      <c r="HD153" s="37"/>
      <c r="HE153" s="37"/>
      <c r="HF153" s="37"/>
      <c r="HG153" s="37"/>
      <c r="HH153" s="37"/>
      <c r="HI153" s="37"/>
      <c r="HJ153" s="37"/>
      <c r="HK153" s="37"/>
      <c r="HL153" s="37"/>
      <c r="HM153" s="37"/>
      <c r="HN153" s="37"/>
      <c r="HO153" s="37"/>
      <c r="HP153" s="37"/>
      <c r="HQ153" s="37"/>
      <c r="HR153" s="37"/>
      <c r="HS153" s="37"/>
      <c r="HT153" s="37"/>
      <c r="HU153" s="37"/>
      <c r="HV153" s="37"/>
      <c r="HW153" s="37"/>
      <c r="HX153" s="37"/>
      <c r="HY153" s="37"/>
      <c r="HZ153" s="37"/>
      <c r="IA153" s="37"/>
      <c r="IB153" s="37"/>
      <c r="IC153" s="37"/>
    </row>
    <row r="154" spans="1:237">
      <c r="A154" s="312"/>
      <c r="B154" s="312"/>
      <c r="C154" s="312"/>
      <c r="D154" s="312"/>
      <c r="E154" s="312"/>
      <c r="H154" s="312"/>
      <c r="I154" s="312"/>
      <c r="J154" s="312"/>
      <c r="K154" s="312"/>
      <c r="L154" s="312"/>
      <c r="M154" s="312"/>
      <c r="N154" s="312"/>
      <c r="O154" s="312"/>
      <c r="P154" s="312"/>
      <c r="BV154" s="37"/>
      <c r="BW154" s="37"/>
      <c r="BX154" s="37"/>
      <c r="BY154" s="37"/>
      <c r="BZ154" s="37"/>
      <c r="CA154" s="37"/>
      <c r="CB154" s="37"/>
      <c r="CC154" s="37"/>
      <c r="CD154" s="37"/>
      <c r="CE154" s="37"/>
      <c r="CF154" s="37"/>
      <c r="CG154" s="37"/>
      <c r="CH154" s="37"/>
      <c r="CI154" s="37"/>
      <c r="CJ154" s="37"/>
      <c r="CK154" s="37"/>
      <c r="CL154" s="37"/>
      <c r="CM154" s="37"/>
      <c r="CN154" s="37"/>
      <c r="CO154" s="37"/>
      <c r="CP154" s="37"/>
      <c r="CQ154" s="37"/>
      <c r="CR154" s="37"/>
      <c r="CS154" s="37"/>
      <c r="CT154" s="37"/>
      <c r="CU154" s="37"/>
      <c r="CV154" s="37"/>
      <c r="CW154" s="37"/>
      <c r="CX154" s="37"/>
      <c r="CY154" s="37"/>
      <c r="CZ154" s="37"/>
      <c r="DA154" s="37"/>
      <c r="DB154" s="37"/>
      <c r="DC154" s="37"/>
      <c r="DD154" s="37"/>
      <c r="DE154" s="37"/>
      <c r="DF154" s="37"/>
      <c r="DG154" s="37"/>
      <c r="DH154" s="37"/>
      <c r="DI154" s="37"/>
      <c r="DJ154" s="37"/>
      <c r="DK154" s="37"/>
      <c r="DL154" s="37"/>
      <c r="DM154" s="37"/>
      <c r="DN154" s="37"/>
      <c r="DO154" s="37"/>
      <c r="DP154" s="37"/>
      <c r="DQ154" s="37"/>
      <c r="DR154" s="37"/>
      <c r="DS154" s="37"/>
      <c r="DT154" s="37"/>
      <c r="DU154" s="37"/>
      <c r="DV154" s="37"/>
      <c r="DW154" s="37"/>
      <c r="DX154" s="37"/>
      <c r="DY154" s="37"/>
      <c r="DZ154" s="37"/>
      <c r="EA154" s="37"/>
      <c r="EB154" s="37"/>
      <c r="EC154" s="37"/>
      <c r="ED154" s="37"/>
      <c r="EE154" s="37"/>
      <c r="EF154" s="37"/>
      <c r="EG154" s="37"/>
      <c r="EH154" s="37"/>
      <c r="EI154" s="37"/>
      <c r="EJ154" s="37"/>
      <c r="EK154" s="37"/>
      <c r="EL154" s="37"/>
      <c r="EM154" s="37"/>
      <c r="EN154" s="37"/>
      <c r="EO154" s="37"/>
      <c r="EP154" s="37"/>
      <c r="EQ154" s="37"/>
      <c r="ER154" s="37"/>
      <c r="ES154" s="37"/>
      <c r="ET154" s="37"/>
      <c r="EU154" s="37"/>
      <c r="EV154" s="37"/>
      <c r="EW154" s="37"/>
      <c r="EX154" s="37"/>
      <c r="EY154" s="37"/>
      <c r="EZ154" s="37"/>
      <c r="FA154" s="37"/>
      <c r="FB154" s="37"/>
      <c r="FC154" s="37"/>
      <c r="FD154" s="37"/>
      <c r="FE154" s="37"/>
      <c r="FF154" s="37"/>
      <c r="FG154" s="37"/>
      <c r="FH154" s="37"/>
      <c r="FI154" s="37"/>
      <c r="FJ154" s="37"/>
      <c r="FK154" s="37"/>
      <c r="FL154" s="37"/>
      <c r="FM154" s="37"/>
      <c r="FN154" s="37"/>
      <c r="FO154" s="37"/>
      <c r="FP154" s="37"/>
      <c r="FQ154" s="37"/>
      <c r="FR154" s="37"/>
      <c r="FS154" s="37"/>
      <c r="FT154" s="37"/>
      <c r="FU154" s="37"/>
      <c r="FV154" s="37"/>
      <c r="FW154" s="37"/>
      <c r="FX154" s="37"/>
      <c r="FY154" s="37"/>
      <c r="FZ154" s="37"/>
      <c r="GA154" s="37"/>
      <c r="GB154" s="37"/>
      <c r="GC154" s="37"/>
      <c r="GD154" s="37"/>
      <c r="GE154" s="37"/>
      <c r="GF154" s="37"/>
      <c r="GG154" s="37"/>
      <c r="GH154" s="37"/>
      <c r="GI154" s="37"/>
      <c r="GJ154" s="37"/>
      <c r="GK154" s="37"/>
      <c r="GL154" s="37"/>
      <c r="GM154" s="37"/>
      <c r="GN154" s="37"/>
      <c r="GO154" s="37"/>
      <c r="GP154" s="37"/>
      <c r="GQ154" s="37"/>
      <c r="GR154" s="37"/>
      <c r="GS154" s="37"/>
      <c r="GT154" s="37"/>
      <c r="GU154" s="37"/>
      <c r="GV154" s="37"/>
      <c r="GW154" s="37"/>
      <c r="GX154" s="37"/>
      <c r="GY154" s="37"/>
      <c r="GZ154" s="37"/>
      <c r="HA154" s="37"/>
      <c r="HB154" s="37"/>
      <c r="HC154" s="37"/>
      <c r="HD154" s="37"/>
      <c r="HE154" s="37"/>
      <c r="HF154" s="37"/>
      <c r="HG154" s="37"/>
      <c r="HH154" s="37"/>
      <c r="HI154" s="37"/>
      <c r="HJ154" s="37"/>
      <c r="HK154" s="37"/>
      <c r="HL154" s="37"/>
      <c r="HM154" s="37"/>
      <c r="HN154" s="37"/>
      <c r="HO154" s="37"/>
      <c r="HP154" s="37"/>
      <c r="HQ154" s="37"/>
      <c r="HR154" s="37"/>
      <c r="HS154" s="37"/>
      <c r="HT154" s="37"/>
      <c r="HU154" s="37"/>
      <c r="HV154" s="37"/>
      <c r="HW154" s="37"/>
      <c r="HX154" s="37"/>
      <c r="HY154" s="37"/>
      <c r="HZ154" s="37"/>
      <c r="IA154" s="37"/>
      <c r="IB154" s="37"/>
      <c r="IC154" s="37"/>
    </row>
    <row r="155" spans="1:237" ht="21">
      <c r="A155" s="494" t="s">
        <v>209</v>
      </c>
      <c r="B155" s="495" t="s">
        <v>210</v>
      </c>
      <c r="C155" s="494"/>
      <c r="D155" s="494"/>
      <c r="E155" s="494"/>
      <c r="H155" s="312"/>
      <c r="I155" s="312"/>
      <c r="J155" s="312"/>
      <c r="K155" s="312"/>
      <c r="L155" s="312"/>
      <c r="M155" s="312"/>
      <c r="N155" s="312"/>
      <c r="O155" s="312"/>
      <c r="P155" s="312"/>
      <c r="BT155" s="37"/>
      <c r="BU155" s="37"/>
      <c r="BV155" s="37"/>
      <c r="BW155" s="37"/>
      <c r="BX155" s="37"/>
      <c r="BY155" s="37"/>
      <c r="BZ155" s="37"/>
      <c r="CA155" s="37"/>
      <c r="CB155" s="37"/>
      <c r="CC155" s="37"/>
      <c r="CD155" s="37"/>
      <c r="CE155" s="37"/>
      <c r="CF155" s="37"/>
      <c r="CG155" s="37"/>
      <c r="CH155" s="37"/>
      <c r="CI155" s="37"/>
      <c r="CJ155" s="37"/>
      <c r="CK155" s="37"/>
      <c r="CL155" s="37"/>
      <c r="CM155" s="37"/>
      <c r="CN155" s="37"/>
      <c r="CO155" s="37"/>
      <c r="CP155" s="37"/>
      <c r="CQ155" s="37"/>
      <c r="CR155" s="37"/>
      <c r="CS155" s="37"/>
      <c r="CT155" s="37"/>
      <c r="CU155" s="37"/>
      <c r="CV155" s="37"/>
      <c r="CW155" s="37"/>
      <c r="CX155" s="37"/>
      <c r="CY155" s="37"/>
      <c r="CZ155" s="37"/>
      <c r="DA155" s="37"/>
      <c r="DB155" s="37"/>
      <c r="DC155" s="37"/>
      <c r="DD155" s="37"/>
      <c r="DE155" s="37"/>
      <c r="DF155" s="37"/>
      <c r="DG155" s="37"/>
      <c r="DH155" s="37"/>
      <c r="DI155" s="37"/>
      <c r="DJ155" s="37"/>
      <c r="DK155" s="37"/>
      <c r="DL155" s="37"/>
      <c r="DM155" s="37"/>
      <c r="DN155" s="37"/>
      <c r="DO155" s="37"/>
      <c r="DP155" s="37"/>
      <c r="DQ155" s="37"/>
      <c r="DR155" s="37"/>
      <c r="DS155" s="37"/>
      <c r="DT155" s="37"/>
      <c r="DU155" s="37"/>
      <c r="DV155" s="37"/>
      <c r="DW155" s="37"/>
      <c r="DX155" s="37"/>
      <c r="DY155" s="37"/>
      <c r="DZ155" s="37"/>
      <c r="EA155" s="37"/>
      <c r="EB155" s="37"/>
      <c r="EC155" s="37"/>
      <c r="ED155" s="37"/>
      <c r="EE155" s="37"/>
      <c r="EF155" s="37"/>
      <c r="EG155" s="37"/>
      <c r="EH155" s="37"/>
      <c r="EI155" s="37"/>
      <c r="EJ155" s="37"/>
      <c r="EK155" s="37"/>
      <c r="EL155" s="37"/>
      <c r="EM155" s="37"/>
      <c r="EN155" s="37"/>
      <c r="EO155" s="37"/>
      <c r="EP155" s="37"/>
      <c r="EQ155" s="37"/>
      <c r="ER155" s="37"/>
      <c r="ES155" s="37"/>
      <c r="ET155" s="37"/>
      <c r="EU155" s="37"/>
      <c r="EV155" s="37"/>
      <c r="EW155" s="37"/>
      <c r="EX155" s="37"/>
      <c r="EY155" s="37"/>
      <c r="EZ155" s="37"/>
      <c r="FA155" s="37"/>
      <c r="FB155" s="37"/>
      <c r="FC155" s="37"/>
      <c r="FD155" s="37"/>
      <c r="FE155" s="37"/>
      <c r="FF155" s="37"/>
      <c r="FG155" s="37"/>
      <c r="FH155" s="37"/>
      <c r="FI155" s="37"/>
      <c r="FJ155" s="37"/>
      <c r="FK155" s="37"/>
      <c r="FL155" s="37"/>
      <c r="FM155" s="37"/>
      <c r="FN155" s="37"/>
      <c r="FO155" s="37"/>
      <c r="FP155" s="37"/>
      <c r="FQ155" s="37"/>
      <c r="FR155" s="37"/>
      <c r="FS155" s="37"/>
      <c r="FT155" s="37"/>
      <c r="FU155" s="37"/>
      <c r="FV155" s="37"/>
      <c r="FW155" s="37"/>
      <c r="FX155" s="37"/>
      <c r="FY155" s="37"/>
      <c r="FZ155" s="37"/>
      <c r="GA155" s="37"/>
      <c r="GB155" s="37"/>
      <c r="GC155" s="37"/>
      <c r="GD155" s="37"/>
      <c r="GE155" s="37"/>
      <c r="GF155" s="37"/>
      <c r="GG155" s="37"/>
      <c r="GH155" s="37"/>
      <c r="GI155" s="37"/>
      <c r="GJ155" s="37"/>
      <c r="GK155" s="37"/>
      <c r="GL155" s="37"/>
      <c r="GM155" s="37"/>
      <c r="GN155" s="37"/>
      <c r="GO155" s="37"/>
      <c r="GP155" s="37"/>
      <c r="GQ155" s="37"/>
      <c r="GR155" s="37"/>
      <c r="GS155" s="37"/>
      <c r="GT155" s="37"/>
      <c r="GU155" s="37"/>
      <c r="GV155" s="37"/>
      <c r="GW155" s="37"/>
      <c r="GX155" s="37"/>
      <c r="GY155" s="37"/>
      <c r="GZ155" s="37"/>
      <c r="HA155" s="37"/>
      <c r="HB155" s="37"/>
      <c r="HC155" s="37"/>
      <c r="HD155" s="37"/>
      <c r="HE155" s="37"/>
      <c r="HF155" s="37"/>
      <c r="HG155" s="37"/>
      <c r="HH155" s="37"/>
      <c r="HI155" s="37"/>
      <c r="HJ155" s="37"/>
      <c r="HK155" s="37"/>
      <c r="HL155" s="37"/>
      <c r="HM155" s="37"/>
      <c r="HN155" s="37"/>
      <c r="HO155" s="37"/>
      <c r="HP155" s="37"/>
      <c r="HQ155" s="37"/>
      <c r="HR155" s="37"/>
      <c r="HS155" s="37"/>
      <c r="HT155" s="37"/>
      <c r="HU155" s="37"/>
      <c r="HV155" s="37"/>
      <c r="HW155" s="37"/>
      <c r="HX155" s="37"/>
      <c r="HY155" s="37"/>
      <c r="HZ155" s="37"/>
      <c r="IA155" s="37"/>
      <c r="IB155" s="37"/>
      <c r="IC155" s="37"/>
    </row>
    <row r="156" spans="1:237" ht="21" hidden="1">
      <c r="A156" s="499"/>
      <c r="B156" s="500"/>
      <c r="C156" s="499"/>
      <c r="D156" s="499"/>
      <c r="E156" s="499"/>
      <c r="H156" s="312"/>
      <c r="I156" s="312"/>
      <c r="J156" s="312"/>
      <c r="K156" s="312"/>
      <c r="L156" s="312"/>
      <c r="M156" s="312"/>
      <c r="N156" s="312"/>
      <c r="O156" s="312"/>
      <c r="P156" s="312"/>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c r="CV156" s="37"/>
      <c r="CW156" s="37"/>
      <c r="CX156" s="37"/>
      <c r="CY156" s="37"/>
      <c r="CZ156" s="37"/>
      <c r="DA156" s="37"/>
      <c r="DB156" s="37"/>
      <c r="DC156" s="37"/>
      <c r="DD156" s="37"/>
      <c r="DE156" s="37"/>
      <c r="DF156" s="37"/>
      <c r="DG156" s="37"/>
      <c r="DH156" s="37"/>
      <c r="DI156" s="37"/>
      <c r="DJ156" s="37"/>
      <c r="DK156" s="37"/>
      <c r="DL156" s="37"/>
      <c r="DM156" s="37"/>
      <c r="DN156" s="37"/>
      <c r="DO156" s="37"/>
      <c r="DP156" s="37"/>
      <c r="DQ156" s="37"/>
      <c r="DR156" s="37"/>
      <c r="DS156" s="37"/>
      <c r="DT156" s="37"/>
      <c r="DU156" s="37"/>
      <c r="DV156" s="37"/>
      <c r="DW156" s="37"/>
      <c r="DX156" s="37"/>
      <c r="DY156" s="37"/>
      <c r="DZ156" s="37"/>
      <c r="EA156" s="37"/>
      <c r="EB156" s="37"/>
      <c r="EC156" s="37"/>
      <c r="ED156" s="37"/>
      <c r="EE156" s="37"/>
      <c r="EF156" s="37"/>
      <c r="EG156" s="37"/>
      <c r="EH156" s="37"/>
      <c r="EI156" s="37"/>
      <c r="EJ156" s="37"/>
      <c r="EK156" s="37"/>
      <c r="EL156" s="37"/>
      <c r="EM156" s="37"/>
      <c r="EN156" s="37"/>
      <c r="EO156" s="37"/>
      <c r="EP156" s="37"/>
      <c r="EQ156" s="37"/>
      <c r="ER156" s="37"/>
      <c r="ES156" s="37"/>
      <c r="ET156" s="37"/>
      <c r="EU156" s="37"/>
      <c r="EV156" s="37"/>
      <c r="EW156" s="37"/>
      <c r="EX156" s="37"/>
      <c r="EY156" s="37"/>
      <c r="EZ156" s="37"/>
      <c r="FA156" s="37"/>
      <c r="FB156" s="37"/>
      <c r="FC156" s="37"/>
      <c r="FD156" s="37"/>
      <c r="FE156" s="37"/>
      <c r="FF156" s="37"/>
      <c r="FG156" s="37"/>
      <c r="FH156" s="37"/>
      <c r="FI156" s="37"/>
      <c r="FJ156" s="37"/>
      <c r="FK156" s="37"/>
      <c r="FL156" s="37"/>
      <c r="FM156" s="37"/>
      <c r="FN156" s="37"/>
      <c r="FO156" s="37"/>
      <c r="FP156" s="37"/>
      <c r="FQ156" s="37"/>
      <c r="FR156" s="37"/>
      <c r="FS156" s="37"/>
      <c r="FT156" s="37"/>
      <c r="FU156" s="37"/>
      <c r="FV156" s="37"/>
      <c r="FW156" s="37"/>
      <c r="FX156" s="37"/>
      <c r="FY156" s="37"/>
      <c r="FZ156" s="37"/>
      <c r="GA156" s="37"/>
      <c r="GB156" s="37"/>
      <c r="GC156" s="37"/>
      <c r="GD156" s="37"/>
      <c r="GE156" s="37"/>
      <c r="GF156" s="37"/>
      <c r="GG156" s="37"/>
      <c r="GH156" s="37"/>
      <c r="GI156" s="37"/>
      <c r="GJ156" s="37"/>
      <c r="GK156" s="37"/>
      <c r="GL156" s="37"/>
      <c r="GM156" s="37"/>
      <c r="GN156" s="37"/>
      <c r="GO156" s="37"/>
      <c r="GP156" s="37"/>
      <c r="GQ156" s="37"/>
      <c r="GR156" s="37"/>
      <c r="GS156" s="37"/>
      <c r="GT156" s="37"/>
      <c r="GU156" s="37"/>
      <c r="GV156" s="37"/>
      <c r="GW156" s="37"/>
      <c r="GX156" s="37"/>
      <c r="GY156" s="37"/>
      <c r="GZ156" s="37"/>
      <c r="HA156" s="37"/>
      <c r="HB156" s="37"/>
      <c r="HC156" s="37"/>
      <c r="HD156" s="37"/>
      <c r="HE156" s="37"/>
      <c r="HF156" s="37"/>
      <c r="HG156" s="37"/>
      <c r="HH156" s="37"/>
      <c r="HI156" s="37"/>
      <c r="HJ156" s="37"/>
      <c r="HK156" s="37"/>
      <c r="HL156" s="37"/>
      <c r="HM156" s="37"/>
      <c r="HN156" s="37"/>
      <c r="HO156" s="37"/>
      <c r="HP156" s="37"/>
      <c r="HQ156" s="37"/>
      <c r="HR156" s="37"/>
      <c r="HS156" s="37"/>
      <c r="HT156" s="37"/>
      <c r="HU156" s="37"/>
      <c r="HV156" s="37"/>
      <c r="HW156" s="37"/>
      <c r="HX156" s="37"/>
      <c r="HY156" s="37"/>
      <c r="HZ156" s="37"/>
      <c r="IA156" s="37"/>
      <c r="IB156" s="37"/>
      <c r="IC156" s="37"/>
    </row>
    <row r="157" spans="1:237" ht="15" customHeight="1" thickBot="1">
      <c r="A157" s="501" t="s">
        <v>6</v>
      </c>
      <c r="B157" s="716" t="s">
        <v>534</v>
      </c>
      <c r="C157" s="717"/>
      <c r="D157" s="717"/>
      <c r="E157" s="718"/>
      <c r="H157" s="312"/>
      <c r="I157" s="312"/>
      <c r="J157" s="312"/>
      <c r="K157" s="312"/>
      <c r="L157" s="312"/>
      <c r="M157" s="312"/>
      <c r="N157" s="312"/>
      <c r="O157" s="312"/>
      <c r="P157" s="312"/>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c r="DC157" s="37"/>
      <c r="DD157" s="37"/>
      <c r="DE157" s="37"/>
      <c r="DF157" s="37"/>
      <c r="DG157" s="37"/>
      <c r="DH157" s="37"/>
      <c r="DI157" s="37"/>
      <c r="DJ157" s="37"/>
      <c r="DK157" s="37"/>
      <c r="DL157" s="37"/>
      <c r="DM157" s="37"/>
      <c r="DN157" s="37"/>
      <c r="DO157" s="37"/>
      <c r="DP157" s="37"/>
      <c r="DQ157" s="37"/>
      <c r="DR157" s="37"/>
      <c r="DS157" s="37"/>
      <c r="DT157" s="37"/>
      <c r="DU157" s="37"/>
      <c r="DV157" s="37"/>
      <c r="DW157" s="37"/>
      <c r="DX157" s="37"/>
      <c r="DY157" s="37"/>
      <c r="DZ157" s="37"/>
      <c r="EA157" s="37"/>
      <c r="EB157" s="37"/>
      <c r="EC157" s="37"/>
      <c r="ED157" s="37"/>
      <c r="EE157" s="37"/>
      <c r="EF157" s="37"/>
      <c r="EG157" s="37"/>
      <c r="EH157" s="37"/>
      <c r="EI157" s="37"/>
      <c r="EJ157" s="37"/>
      <c r="EK157" s="37"/>
      <c r="EL157" s="37"/>
      <c r="EM157" s="37"/>
      <c r="EN157" s="37"/>
      <c r="EO157" s="37"/>
      <c r="EP157" s="37"/>
      <c r="EQ157" s="37"/>
      <c r="ER157" s="37"/>
      <c r="ES157" s="37"/>
      <c r="ET157" s="37"/>
      <c r="EU157" s="37"/>
      <c r="EV157" s="37"/>
      <c r="EW157" s="37"/>
      <c r="EX157" s="37"/>
      <c r="EY157" s="37"/>
      <c r="EZ157" s="37"/>
      <c r="FA157" s="37"/>
      <c r="FB157" s="37"/>
      <c r="FC157" s="37"/>
      <c r="FD157" s="37"/>
      <c r="FE157" s="37"/>
      <c r="FF157" s="37"/>
      <c r="FG157" s="37"/>
      <c r="FH157" s="37"/>
      <c r="FI157" s="37"/>
      <c r="FJ157" s="37"/>
      <c r="FK157" s="37"/>
      <c r="FL157" s="37"/>
      <c r="FM157" s="37"/>
      <c r="FN157" s="37"/>
      <c r="FO157" s="37"/>
      <c r="FP157" s="37"/>
      <c r="FQ157" s="37"/>
      <c r="FR157" s="37"/>
      <c r="FS157" s="37"/>
      <c r="FT157" s="37"/>
      <c r="FU157" s="37"/>
      <c r="FV157" s="37"/>
      <c r="FW157" s="37"/>
      <c r="FX157" s="37"/>
      <c r="FY157" s="37"/>
      <c r="FZ157" s="37"/>
      <c r="GA157" s="37"/>
      <c r="GB157" s="37"/>
      <c r="GC157" s="37"/>
      <c r="GD157" s="37"/>
      <c r="GE157" s="37"/>
      <c r="GF157" s="37"/>
      <c r="GG157" s="37"/>
      <c r="GH157" s="37"/>
      <c r="GI157" s="37"/>
      <c r="GJ157" s="37"/>
      <c r="GK157" s="37"/>
      <c r="GL157" s="37"/>
      <c r="GM157" s="37"/>
      <c r="GN157" s="37"/>
      <c r="GO157" s="37"/>
      <c r="GP157" s="37"/>
      <c r="GQ157" s="37"/>
      <c r="GR157" s="37"/>
      <c r="GS157" s="37"/>
      <c r="GT157" s="37"/>
      <c r="GU157" s="37"/>
      <c r="GV157" s="37"/>
      <c r="GW157" s="37"/>
      <c r="GX157" s="37"/>
      <c r="GY157" s="37"/>
      <c r="GZ157" s="37"/>
      <c r="HA157" s="37"/>
      <c r="HB157" s="37"/>
      <c r="HC157" s="37"/>
      <c r="HD157" s="37"/>
      <c r="HE157" s="37"/>
      <c r="HF157" s="37"/>
      <c r="HG157" s="37"/>
      <c r="HH157" s="37"/>
      <c r="HI157" s="37"/>
      <c r="HJ157" s="37"/>
      <c r="HK157" s="37"/>
      <c r="HL157" s="37"/>
      <c r="HM157" s="37"/>
      <c r="HN157" s="37"/>
      <c r="HO157" s="37"/>
      <c r="HP157" s="37"/>
      <c r="HQ157" s="37"/>
      <c r="HR157" s="37"/>
      <c r="HS157" s="37"/>
      <c r="HT157" s="37"/>
      <c r="HU157" s="37"/>
      <c r="HV157" s="37"/>
      <c r="HW157" s="37"/>
      <c r="HX157" s="37"/>
      <c r="HY157" s="37"/>
      <c r="HZ157" s="37"/>
      <c r="IA157" s="37"/>
      <c r="IB157" s="37"/>
      <c r="IC157" s="37"/>
    </row>
    <row r="158" spans="1:237" ht="18.600000000000001" thickBot="1">
      <c r="A158" s="312" t="s">
        <v>211</v>
      </c>
      <c r="B158" s="366" t="s">
        <v>212</v>
      </c>
      <c r="C158" s="367" t="s">
        <v>69</v>
      </c>
      <c r="D158" s="367" t="s">
        <v>31</v>
      </c>
      <c r="E158" s="368" t="s">
        <v>77</v>
      </c>
      <c r="H158" s="312"/>
      <c r="I158" s="312"/>
      <c r="J158" s="312"/>
      <c r="K158" s="312"/>
      <c r="L158" s="312"/>
      <c r="M158" s="312"/>
      <c r="N158" s="312"/>
      <c r="O158" s="312"/>
      <c r="P158" s="312"/>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c r="DC158" s="37"/>
      <c r="DD158" s="37"/>
      <c r="DE158" s="37"/>
      <c r="DF158" s="37"/>
      <c r="DG158" s="37"/>
      <c r="DH158" s="37"/>
      <c r="DI158" s="37"/>
      <c r="DJ158" s="37"/>
      <c r="DK158" s="37"/>
      <c r="DL158" s="37"/>
      <c r="DM158" s="37"/>
      <c r="DN158" s="37"/>
      <c r="DO158" s="37"/>
      <c r="DP158" s="37"/>
      <c r="DQ158" s="37"/>
      <c r="DR158" s="37"/>
      <c r="DS158" s="37"/>
      <c r="DT158" s="37"/>
      <c r="DU158" s="37"/>
      <c r="DV158" s="37"/>
      <c r="DW158" s="37"/>
      <c r="DX158" s="37"/>
      <c r="DY158" s="37"/>
      <c r="DZ158" s="37"/>
      <c r="EA158" s="37"/>
      <c r="EB158" s="37"/>
      <c r="EC158" s="37"/>
      <c r="ED158" s="37"/>
      <c r="EE158" s="37"/>
      <c r="EF158" s="37"/>
      <c r="EG158" s="37"/>
      <c r="EH158" s="37"/>
      <c r="EI158" s="37"/>
      <c r="EJ158" s="37"/>
      <c r="EK158" s="37"/>
      <c r="EL158" s="37"/>
      <c r="EM158" s="37"/>
      <c r="EN158" s="37"/>
      <c r="EO158" s="37"/>
      <c r="EP158" s="37"/>
      <c r="EQ158" s="37"/>
      <c r="ER158" s="37"/>
      <c r="ES158" s="37"/>
      <c r="ET158" s="37"/>
      <c r="EU158" s="37"/>
      <c r="EV158" s="37"/>
      <c r="EW158" s="37"/>
      <c r="EX158" s="37"/>
      <c r="EY158" s="37"/>
      <c r="EZ158" s="37"/>
      <c r="FA158" s="37"/>
      <c r="FB158" s="37"/>
      <c r="FC158" s="37"/>
      <c r="FD158" s="37"/>
      <c r="FE158" s="37"/>
      <c r="FF158" s="37"/>
      <c r="FG158" s="37"/>
      <c r="FH158" s="37"/>
      <c r="FI158" s="37"/>
      <c r="FJ158" s="37"/>
      <c r="FK158" s="37"/>
      <c r="FL158" s="37"/>
      <c r="FM158" s="37"/>
      <c r="FN158" s="37"/>
      <c r="FO158" s="37"/>
      <c r="FP158" s="37"/>
      <c r="FQ158" s="37"/>
      <c r="FR158" s="37"/>
      <c r="FS158" s="37"/>
      <c r="FT158" s="37"/>
      <c r="FU158" s="37"/>
      <c r="FV158" s="37"/>
      <c r="FW158" s="37"/>
      <c r="FX158" s="37"/>
      <c r="FY158" s="37"/>
      <c r="FZ158" s="37"/>
      <c r="GA158" s="37"/>
      <c r="GB158" s="37"/>
      <c r="GC158" s="37"/>
      <c r="GD158" s="37"/>
      <c r="GE158" s="37"/>
      <c r="GF158" s="37"/>
      <c r="GG158" s="37"/>
      <c r="GH158" s="37"/>
      <c r="GI158" s="37"/>
      <c r="GJ158" s="37"/>
      <c r="GK158" s="37"/>
      <c r="GL158" s="37"/>
      <c r="GM158" s="37"/>
      <c r="GN158" s="37"/>
      <c r="GO158" s="37"/>
      <c r="GP158" s="37"/>
      <c r="GQ158" s="37"/>
      <c r="GR158" s="37"/>
      <c r="GS158" s="37"/>
      <c r="GT158" s="37"/>
      <c r="GU158" s="37"/>
      <c r="GV158" s="37"/>
      <c r="GW158" s="37"/>
      <c r="GX158" s="37"/>
      <c r="GY158" s="37"/>
      <c r="GZ158" s="37"/>
      <c r="HA158" s="37"/>
      <c r="HB158" s="37"/>
      <c r="HC158" s="37"/>
      <c r="HD158" s="37"/>
      <c r="HE158" s="37"/>
      <c r="HF158" s="37"/>
      <c r="HG158" s="37"/>
      <c r="HH158" s="37"/>
      <c r="HI158" s="37"/>
      <c r="HJ158" s="37"/>
      <c r="HK158" s="37"/>
      <c r="HL158" s="37"/>
      <c r="HM158" s="37"/>
      <c r="HN158" s="37"/>
      <c r="HO158" s="37"/>
      <c r="HP158" s="37"/>
      <c r="HQ158" s="37"/>
      <c r="HR158" s="37"/>
      <c r="HS158" s="37"/>
      <c r="HT158" s="37"/>
      <c r="HU158" s="37"/>
      <c r="HV158" s="37"/>
      <c r="HW158" s="37"/>
      <c r="HX158" s="37"/>
      <c r="HY158" s="37"/>
      <c r="HZ158" s="37"/>
      <c r="IA158" s="37"/>
      <c r="IB158" s="37"/>
      <c r="IC158" s="37"/>
    </row>
    <row r="159" spans="1:237" ht="14.4" customHeight="1" thickBot="1">
      <c r="A159" s="312"/>
      <c r="B159" s="414" t="s">
        <v>213</v>
      </c>
      <c r="C159" s="676" t="s">
        <v>214</v>
      </c>
      <c r="D159" s="677" t="s">
        <v>122</v>
      </c>
      <c r="E159" s="678">
        <f>SUM('Espai esdeveniment'!E101,'Dades alimentació i begudes'!E112,'Altres empreses proveïdores'!E90,'Dades Allotjament'!E80,'Dades transport'!E105)</f>
        <v>0</v>
      </c>
      <c r="H159" s="312"/>
      <c r="I159" s="312"/>
      <c r="J159" s="312"/>
      <c r="K159" s="312"/>
      <c r="L159" s="312"/>
      <c r="M159" s="312"/>
      <c r="N159" s="312"/>
      <c r="O159" s="312"/>
      <c r="P159" s="312"/>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c r="DC159" s="37"/>
      <c r="DD159" s="37"/>
      <c r="DE159" s="37"/>
      <c r="DF159" s="37"/>
      <c r="DG159" s="37"/>
      <c r="DH159" s="37"/>
      <c r="DI159" s="37"/>
      <c r="DJ159" s="37"/>
      <c r="DK159" s="37"/>
      <c r="DL159" s="37"/>
      <c r="DM159" s="37"/>
      <c r="DN159" s="37"/>
      <c r="DO159" s="37"/>
      <c r="DP159" s="37"/>
      <c r="DQ159" s="37"/>
      <c r="DR159" s="37"/>
      <c r="DS159" s="37"/>
      <c r="DT159" s="37"/>
      <c r="DU159" s="37"/>
      <c r="DV159" s="37"/>
      <c r="DW159" s="37"/>
      <c r="DX159" s="37"/>
      <c r="DY159" s="37"/>
      <c r="DZ159" s="37"/>
      <c r="EA159" s="37"/>
      <c r="EB159" s="37"/>
      <c r="EC159" s="37"/>
      <c r="ED159" s="37"/>
      <c r="EE159" s="37"/>
      <c r="EF159" s="37"/>
      <c r="EG159" s="37"/>
      <c r="EH159" s="37"/>
      <c r="EI159" s="37"/>
      <c r="EJ159" s="37"/>
      <c r="EK159" s="37"/>
      <c r="EL159" s="37"/>
      <c r="EM159" s="37"/>
      <c r="EN159" s="37"/>
      <c r="EO159" s="37"/>
      <c r="EP159" s="37"/>
      <c r="EQ159" s="37"/>
      <c r="ER159" s="37"/>
      <c r="ES159" s="37"/>
      <c r="ET159" s="37"/>
      <c r="EU159" s="37"/>
      <c r="EV159" s="37"/>
      <c r="EW159" s="37"/>
      <c r="EX159" s="37"/>
      <c r="EY159" s="37"/>
      <c r="EZ159" s="37"/>
      <c r="FA159" s="37"/>
      <c r="FB159" s="37"/>
      <c r="FC159" s="37"/>
      <c r="FD159" s="37"/>
      <c r="FE159" s="37"/>
      <c r="FF159" s="37"/>
      <c r="FG159" s="37"/>
      <c r="FH159" s="37"/>
      <c r="FI159" s="37"/>
      <c r="FJ159" s="37"/>
      <c r="FK159" s="37"/>
      <c r="FL159" s="37"/>
      <c r="FM159" s="37"/>
      <c r="FN159" s="37"/>
      <c r="FO159" s="37"/>
      <c r="FP159" s="37"/>
      <c r="FQ159" s="37"/>
      <c r="FR159" s="37"/>
      <c r="FS159" s="37"/>
      <c r="FT159" s="37"/>
      <c r="FU159" s="37"/>
      <c r="FV159" s="37"/>
      <c r="FW159" s="37"/>
      <c r="FX159" s="37"/>
      <c r="FY159" s="37"/>
      <c r="FZ159" s="37"/>
      <c r="GA159" s="37"/>
      <c r="GB159" s="37"/>
      <c r="GC159" s="37"/>
      <c r="GD159" s="37"/>
      <c r="GE159" s="37"/>
      <c r="GF159" s="37"/>
      <c r="GG159" s="37"/>
      <c r="GH159" s="37"/>
      <c r="GI159" s="37"/>
      <c r="GJ159" s="37"/>
      <c r="GK159" s="37"/>
      <c r="GL159" s="37"/>
      <c r="GM159" s="37"/>
      <c r="GN159" s="37"/>
      <c r="GO159" s="37"/>
      <c r="GP159" s="37"/>
      <c r="GQ159" s="37"/>
      <c r="GR159" s="37"/>
      <c r="GS159" s="37"/>
      <c r="GT159" s="37"/>
      <c r="GU159" s="37"/>
      <c r="GV159" s="37"/>
      <c r="GW159" s="37"/>
      <c r="GX159" s="37"/>
      <c r="GY159" s="37"/>
      <c r="GZ159" s="37"/>
      <c r="HA159" s="37"/>
      <c r="HB159" s="37"/>
      <c r="HC159" s="37"/>
      <c r="HD159" s="37"/>
      <c r="HE159" s="37"/>
      <c r="HF159" s="37"/>
      <c r="HG159" s="37"/>
      <c r="HH159" s="37"/>
      <c r="HI159" s="37"/>
      <c r="HJ159" s="37"/>
      <c r="HK159" s="37"/>
      <c r="HL159" s="37"/>
      <c r="HM159" s="37"/>
      <c r="HN159" s="37"/>
      <c r="HO159" s="37"/>
      <c r="HP159" s="37"/>
      <c r="HQ159" s="37"/>
      <c r="HR159" s="37"/>
      <c r="HS159" s="37"/>
      <c r="HT159" s="37"/>
      <c r="HU159" s="37"/>
      <c r="HV159" s="37"/>
      <c r="HW159" s="37"/>
      <c r="HX159" s="37"/>
      <c r="HY159" s="37"/>
      <c r="HZ159" s="37"/>
      <c r="IA159" s="37"/>
      <c r="IB159" s="37"/>
      <c r="IC159" s="37"/>
    </row>
    <row r="160" spans="1:237" ht="14.4" customHeight="1" thickBot="1">
      <c r="A160" s="312"/>
      <c r="B160" s="376" t="s">
        <v>215</v>
      </c>
      <c r="C160" s="676" t="s">
        <v>216</v>
      </c>
      <c r="D160" s="677" t="s">
        <v>122</v>
      </c>
      <c r="E160" s="678">
        <f>SUM('Espai esdeveniment'!E102,'Dades alimentació i begudes'!E113,'Altres empreses proveïdores'!E91,'Dades Allotjament'!E81,'Dades transport'!E106)</f>
        <v>0</v>
      </c>
      <c r="H160" s="312"/>
      <c r="I160" s="312"/>
      <c r="J160" s="312"/>
      <c r="K160" s="312"/>
      <c r="L160" s="312"/>
      <c r="M160" s="312"/>
      <c r="N160" s="312"/>
      <c r="O160" s="312"/>
      <c r="P160" s="312"/>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c r="DC160" s="37"/>
      <c r="DD160" s="37"/>
      <c r="DE160" s="37"/>
      <c r="DF160" s="37"/>
      <c r="DG160" s="37"/>
      <c r="DH160" s="37"/>
      <c r="DI160" s="37"/>
      <c r="DJ160" s="37"/>
      <c r="DK160" s="37"/>
      <c r="DL160" s="37"/>
      <c r="DM160" s="37"/>
      <c r="DN160" s="37"/>
      <c r="DO160" s="37"/>
      <c r="DP160" s="37"/>
      <c r="DQ160" s="37"/>
      <c r="DR160" s="37"/>
      <c r="DS160" s="37"/>
      <c r="DT160" s="37"/>
      <c r="DU160" s="37"/>
      <c r="DV160" s="37"/>
      <c r="DW160" s="37"/>
      <c r="DX160" s="37"/>
      <c r="DY160" s="37"/>
      <c r="DZ160" s="37"/>
      <c r="EA160" s="37"/>
      <c r="EB160" s="37"/>
      <c r="EC160" s="37"/>
      <c r="ED160" s="37"/>
      <c r="EE160" s="37"/>
      <c r="EF160" s="37"/>
      <c r="EG160" s="37"/>
      <c r="EH160" s="37"/>
      <c r="EI160" s="37"/>
      <c r="EJ160" s="37"/>
      <c r="EK160" s="37"/>
      <c r="EL160" s="37"/>
      <c r="EM160" s="37"/>
      <c r="EN160" s="37"/>
      <c r="EO160" s="37"/>
      <c r="EP160" s="37"/>
      <c r="EQ160" s="37"/>
      <c r="ER160" s="37"/>
      <c r="ES160" s="37"/>
      <c r="ET160" s="37"/>
      <c r="EU160" s="37"/>
      <c r="EV160" s="37"/>
      <c r="EW160" s="37"/>
      <c r="EX160" s="37"/>
      <c r="EY160" s="37"/>
      <c r="EZ160" s="37"/>
      <c r="FA160" s="37"/>
      <c r="FB160" s="37"/>
      <c r="FC160" s="37"/>
      <c r="FD160" s="37"/>
      <c r="FE160" s="37"/>
      <c r="FF160" s="37"/>
      <c r="FG160" s="37"/>
      <c r="FH160" s="37"/>
      <c r="FI160" s="37"/>
      <c r="FJ160" s="37"/>
      <c r="FK160" s="37"/>
      <c r="FL160" s="37"/>
      <c r="FM160" s="37"/>
      <c r="FN160" s="37"/>
      <c r="FO160" s="37"/>
      <c r="FP160" s="37"/>
      <c r="FQ160" s="37"/>
      <c r="FR160" s="37"/>
      <c r="FS160" s="37"/>
      <c r="FT160" s="37"/>
      <c r="FU160" s="37"/>
      <c r="FV160" s="37"/>
      <c r="FW160" s="37"/>
      <c r="FX160" s="37"/>
      <c r="FY160" s="37"/>
      <c r="FZ160" s="37"/>
      <c r="GA160" s="37"/>
      <c r="GB160" s="37"/>
      <c r="GC160" s="37"/>
      <c r="GD160" s="37"/>
      <c r="GE160" s="37"/>
      <c r="GF160" s="37"/>
      <c r="GG160" s="37"/>
      <c r="GH160" s="37"/>
      <c r="GI160" s="37"/>
      <c r="GJ160" s="37"/>
      <c r="GK160" s="37"/>
      <c r="GL160" s="37"/>
      <c r="GM160" s="37"/>
      <c r="GN160" s="37"/>
      <c r="GO160" s="37"/>
      <c r="GP160" s="37"/>
      <c r="GQ160" s="37"/>
      <c r="GR160" s="37"/>
      <c r="GS160" s="37"/>
      <c r="GT160" s="37"/>
      <c r="GU160" s="37"/>
      <c r="GV160" s="37"/>
      <c r="GW160" s="37"/>
      <c r="GX160" s="37"/>
      <c r="GY160" s="37"/>
      <c r="GZ160" s="37"/>
      <c r="HA160" s="37"/>
      <c r="HB160" s="37"/>
      <c r="HC160" s="37"/>
      <c r="HD160" s="37"/>
      <c r="HE160" s="37"/>
      <c r="HF160" s="37"/>
      <c r="HG160" s="37"/>
      <c r="HH160" s="37"/>
      <c r="HI160" s="37"/>
      <c r="HJ160" s="37"/>
      <c r="HK160" s="37"/>
      <c r="HL160" s="37"/>
      <c r="HM160" s="37"/>
      <c r="HN160" s="37"/>
      <c r="HO160" s="37"/>
      <c r="HP160" s="37"/>
      <c r="HQ160" s="37"/>
      <c r="HR160" s="37"/>
      <c r="HS160" s="37"/>
      <c r="HT160" s="37"/>
      <c r="HU160" s="37"/>
      <c r="HV160" s="37"/>
      <c r="HW160" s="37"/>
      <c r="HX160" s="37"/>
      <c r="HY160" s="37"/>
      <c r="HZ160" s="37"/>
      <c r="IA160" s="37"/>
      <c r="IB160" s="37"/>
      <c r="IC160" s="37"/>
    </row>
    <row r="161" spans="1:237" ht="14.4" customHeight="1" thickBot="1">
      <c r="A161" s="312"/>
      <c r="B161" s="387"/>
      <c r="C161" s="679" t="s">
        <v>217</v>
      </c>
      <c r="D161" s="670" t="s">
        <v>122</v>
      </c>
      <c r="E161" s="678">
        <f>SUM('Espai esdeveniment'!E103,'Dades alimentació i begudes'!E114,'Altres empreses proveïdores'!E92,'Dades Allotjament'!E82,'Dades transport'!E107)</f>
        <v>0</v>
      </c>
      <c r="H161" s="312"/>
      <c r="I161" s="312"/>
      <c r="J161" s="312"/>
      <c r="K161" s="312"/>
      <c r="L161" s="312"/>
      <c r="M161" s="312"/>
      <c r="N161" s="312"/>
      <c r="O161" s="312"/>
      <c r="P161" s="312"/>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c r="DC161" s="37"/>
      <c r="DD161" s="37"/>
      <c r="DE161" s="37"/>
      <c r="DF161" s="37"/>
      <c r="DG161" s="37"/>
      <c r="DH161" s="37"/>
      <c r="DI161" s="37"/>
      <c r="DJ161" s="37"/>
      <c r="DK161" s="37"/>
      <c r="DL161" s="37"/>
      <c r="DM161" s="37"/>
      <c r="DN161" s="37"/>
      <c r="DO161" s="37"/>
      <c r="DP161" s="37"/>
      <c r="DQ161" s="37"/>
      <c r="DR161" s="37"/>
      <c r="DS161" s="37"/>
      <c r="DT161" s="37"/>
      <c r="DU161" s="37"/>
      <c r="DV161" s="37"/>
      <c r="DW161" s="37"/>
      <c r="DX161" s="37"/>
      <c r="DY161" s="37"/>
      <c r="DZ161" s="37"/>
      <c r="EA161" s="37"/>
      <c r="EB161" s="37"/>
      <c r="EC161" s="37"/>
      <c r="ED161" s="37"/>
      <c r="EE161" s="37"/>
      <c r="EF161" s="37"/>
      <c r="EG161" s="37"/>
      <c r="EH161" s="37"/>
      <c r="EI161" s="37"/>
      <c r="EJ161" s="37"/>
      <c r="EK161" s="37"/>
      <c r="EL161" s="37"/>
      <c r="EM161" s="37"/>
      <c r="EN161" s="37"/>
      <c r="EO161" s="37"/>
      <c r="EP161" s="37"/>
      <c r="EQ161" s="37"/>
      <c r="ER161" s="37"/>
      <c r="ES161" s="37"/>
      <c r="ET161" s="37"/>
      <c r="EU161" s="37"/>
      <c r="EV161" s="37"/>
      <c r="EW161" s="37"/>
      <c r="EX161" s="37"/>
      <c r="EY161" s="37"/>
      <c r="EZ161" s="37"/>
      <c r="FA161" s="37"/>
      <c r="FB161" s="37"/>
      <c r="FC161" s="37"/>
      <c r="FD161" s="37"/>
      <c r="FE161" s="37"/>
      <c r="FF161" s="37"/>
      <c r="FG161" s="37"/>
      <c r="FH161" s="37"/>
      <c r="FI161" s="37"/>
      <c r="FJ161" s="37"/>
      <c r="FK161" s="37"/>
      <c r="FL161" s="37"/>
      <c r="FM161" s="37"/>
      <c r="FN161" s="37"/>
      <c r="FO161" s="37"/>
      <c r="FP161" s="37"/>
      <c r="FQ161" s="37"/>
      <c r="FR161" s="37"/>
      <c r="FS161" s="37"/>
      <c r="FT161" s="37"/>
      <c r="FU161" s="37"/>
      <c r="FV161" s="37"/>
      <c r="FW161" s="37"/>
      <c r="FX161" s="37"/>
      <c r="FY161" s="37"/>
      <c r="FZ161" s="37"/>
      <c r="GA161" s="37"/>
      <c r="GB161" s="37"/>
      <c r="GC161" s="37"/>
      <c r="GD161" s="37"/>
      <c r="GE161" s="37"/>
      <c r="GF161" s="37"/>
      <c r="GG161" s="37"/>
      <c r="GH161" s="37"/>
      <c r="GI161" s="37"/>
      <c r="GJ161" s="37"/>
      <c r="GK161" s="37"/>
      <c r="GL161" s="37"/>
      <c r="GM161" s="37"/>
      <c r="GN161" s="37"/>
      <c r="GO161" s="37"/>
      <c r="GP161" s="37"/>
      <c r="GQ161" s="37"/>
      <c r="GR161" s="37"/>
      <c r="GS161" s="37"/>
      <c r="GT161" s="37"/>
      <c r="GU161" s="37"/>
      <c r="GV161" s="37"/>
      <c r="GW161" s="37"/>
      <c r="GX161" s="37"/>
      <c r="GY161" s="37"/>
      <c r="GZ161" s="37"/>
      <c r="HA161" s="37"/>
      <c r="HB161" s="37"/>
      <c r="HC161" s="37"/>
      <c r="HD161" s="37"/>
      <c r="HE161" s="37"/>
      <c r="HF161" s="37"/>
      <c r="HG161" s="37"/>
      <c r="HH161" s="37"/>
      <c r="HI161" s="37"/>
      <c r="HJ161" s="37"/>
      <c r="HK161" s="37"/>
      <c r="HL161" s="37"/>
      <c r="HM161" s="37"/>
      <c r="HN161" s="37"/>
      <c r="HO161" s="37"/>
      <c r="HP161" s="37"/>
      <c r="HQ161" s="37"/>
      <c r="HR161" s="37"/>
      <c r="HS161" s="37"/>
      <c r="HT161" s="37"/>
      <c r="HU161" s="37"/>
      <c r="HV161" s="37"/>
      <c r="HW161" s="37"/>
      <c r="HX161" s="37"/>
      <c r="HY161" s="37"/>
      <c r="HZ161" s="37"/>
      <c r="IA161" s="37"/>
      <c r="IB161" s="37"/>
      <c r="IC161" s="37"/>
    </row>
    <row r="162" spans="1:237" ht="14.4" customHeight="1" thickBot="1">
      <c r="A162" s="312"/>
      <c r="B162" s="388"/>
      <c r="C162" s="679" t="s">
        <v>218</v>
      </c>
      <c r="D162" s="670" t="s">
        <v>122</v>
      </c>
      <c r="E162" s="678">
        <f>SUM('Espai esdeveniment'!E104,'Dades alimentació i begudes'!E115,'Altres empreses proveïdores'!E93,'Dades Allotjament'!E83,'Dades transport'!E108)</f>
        <v>0</v>
      </c>
      <c r="H162" s="312"/>
      <c r="I162" s="312"/>
      <c r="J162" s="312"/>
      <c r="K162" s="312"/>
      <c r="L162" s="312"/>
      <c r="M162" s="312"/>
      <c r="N162" s="312"/>
      <c r="O162" s="312"/>
      <c r="P162" s="312"/>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c r="DC162" s="37"/>
      <c r="DD162" s="37"/>
      <c r="DE162" s="37"/>
      <c r="DF162" s="37"/>
      <c r="DG162" s="37"/>
      <c r="DH162" s="37"/>
      <c r="DI162" s="37"/>
      <c r="DJ162" s="37"/>
      <c r="DK162" s="37"/>
      <c r="DL162" s="37"/>
      <c r="DM162" s="37"/>
      <c r="DN162" s="37"/>
      <c r="DO162" s="37"/>
      <c r="DP162" s="37"/>
      <c r="DQ162" s="37"/>
      <c r="DR162" s="37"/>
      <c r="DS162" s="37"/>
      <c r="DT162" s="37"/>
      <c r="DU162" s="37"/>
      <c r="DV162" s="37"/>
      <c r="DW162" s="37"/>
      <c r="DX162" s="37"/>
      <c r="DY162" s="37"/>
      <c r="DZ162" s="37"/>
      <c r="EA162" s="37"/>
      <c r="EB162" s="37"/>
      <c r="EC162" s="37"/>
      <c r="ED162" s="37"/>
      <c r="EE162" s="37"/>
      <c r="EF162" s="37"/>
      <c r="EG162" s="37"/>
      <c r="EH162" s="37"/>
      <c r="EI162" s="37"/>
      <c r="EJ162" s="37"/>
      <c r="EK162" s="37"/>
      <c r="EL162" s="37"/>
      <c r="EM162" s="37"/>
      <c r="EN162" s="37"/>
      <c r="EO162" s="37"/>
      <c r="EP162" s="37"/>
      <c r="EQ162" s="37"/>
      <c r="ER162" s="37"/>
      <c r="ES162" s="37"/>
      <c r="ET162" s="37"/>
      <c r="EU162" s="37"/>
      <c r="EV162" s="37"/>
      <c r="EW162" s="37"/>
      <c r="EX162" s="37"/>
      <c r="EY162" s="37"/>
      <c r="EZ162" s="37"/>
      <c r="FA162" s="37"/>
      <c r="FB162" s="37"/>
      <c r="FC162" s="37"/>
      <c r="FD162" s="37"/>
      <c r="FE162" s="37"/>
      <c r="FF162" s="37"/>
      <c r="FG162" s="37"/>
      <c r="FH162" s="37"/>
      <c r="FI162" s="37"/>
      <c r="FJ162" s="37"/>
      <c r="FK162" s="37"/>
      <c r="FL162" s="37"/>
      <c r="FM162" s="37"/>
      <c r="FN162" s="37"/>
      <c r="FO162" s="37"/>
      <c r="FP162" s="37"/>
      <c r="FQ162" s="37"/>
      <c r="FR162" s="37"/>
      <c r="FS162" s="37"/>
      <c r="FT162" s="37"/>
      <c r="FU162" s="37"/>
      <c r="FV162" s="37"/>
      <c r="FW162" s="37"/>
      <c r="FX162" s="37"/>
      <c r="FY162" s="37"/>
      <c r="FZ162" s="37"/>
      <c r="GA162" s="37"/>
      <c r="GB162" s="37"/>
      <c r="GC162" s="37"/>
      <c r="GD162" s="37"/>
      <c r="GE162" s="37"/>
      <c r="GF162" s="37"/>
      <c r="GG162" s="37"/>
      <c r="GH162" s="37"/>
      <c r="GI162" s="37"/>
      <c r="GJ162" s="37"/>
      <c r="GK162" s="37"/>
      <c r="GL162" s="37"/>
      <c r="GM162" s="37"/>
      <c r="GN162" s="37"/>
      <c r="GO162" s="37"/>
      <c r="GP162" s="37"/>
      <c r="GQ162" s="37"/>
      <c r="GR162" s="37"/>
      <c r="GS162" s="37"/>
      <c r="GT162" s="37"/>
      <c r="GU162" s="37"/>
      <c r="GV162" s="37"/>
      <c r="GW162" s="37"/>
      <c r="GX162" s="37"/>
      <c r="GY162" s="37"/>
      <c r="GZ162" s="37"/>
      <c r="HA162" s="37"/>
      <c r="HB162" s="37"/>
      <c r="HC162" s="37"/>
      <c r="HD162" s="37"/>
      <c r="HE162" s="37"/>
      <c r="HF162" s="37"/>
      <c r="HG162" s="37"/>
      <c r="HH162" s="37"/>
      <c r="HI162" s="37"/>
      <c r="HJ162" s="37"/>
      <c r="HK162" s="37"/>
      <c r="HL162" s="37"/>
      <c r="HM162" s="37"/>
      <c r="HN162" s="37"/>
      <c r="HO162" s="37"/>
      <c r="HP162" s="37"/>
      <c r="HQ162" s="37"/>
      <c r="HR162" s="37"/>
      <c r="HS162" s="37"/>
      <c r="HT162" s="37"/>
      <c r="HU162" s="37"/>
      <c r="HV162" s="37"/>
      <c r="HW162" s="37"/>
      <c r="HX162" s="37"/>
      <c r="HY162" s="37"/>
      <c r="HZ162" s="37"/>
      <c r="IA162" s="37"/>
      <c r="IB162" s="37"/>
      <c r="IC162" s="37"/>
    </row>
    <row r="163" spans="1:237" ht="14.4" customHeight="1" thickBot="1">
      <c r="A163" s="312"/>
      <c r="B163" s="383"/>
      <c r="C163" s="679" t="s">
        <v>219</v>
      </c>
      <c r="D163" s="670" t="s">
        <v>122</v>
      </c>
      <c r="E163" s="678">
        <f>SUM('Espai esdeveniment'!E105,'Dades alimentació i begudes'!E116,'Altres empreses proveïdores'!E94,'Dades Allotjament'!E84,'Dades transport'!E109)</f>
        <v>0</v>
      </c>
      <c r="H163" s="312"/>
      <c r="I163" s="312"/>
      <c r="J163" s="312"/>
      <c r="K163" s="312"/>
      <c r="L163" s="312"/>
      <c r="M163" s="312"/>
      <c r="N163" s="312"/>
      <c r="O163" s="312"/>
      <c r="P163" s="312"/>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c r="DC163" s="37"/>
      <c r="DD163" s="37"/>
      <c r="DE163" s="37"/>
      <c r="DF163" s="37"/>
      <c r="DG163" s="37"/>
      <c r="DH163" s="37"/>
      <c r="DI163" s="37"/>
      <c r="DJ163" s="37"/>
      <c r="DK163" s="37"/>
      <c r="DL163" s="37"/>
      <c r="DM163" s="37"/>
      <c r="DN163" s="37"/>
      <c r="DO163" s="37"/>
      <c r="DP163" s="37"/>
      <c r="DQ163" s="37"/>
      <c r="DR163" s="37"/>
      <c r="DS163" s="37"/>
      <c r="DT163" s="37"/>
      <c r="DU163" s="37"/>
      <c r="DV163" s="37"/>
      <c r="DW163" s="37"/>
      <c r="DX163" s="37"/>
      <c r="DY163" s="37"/>
      <c r="DZ163" s="37"/>
      <c r="EA163" s="37"/>
      <c r="EB163" s="37"/>
      <c r="EC163" s="37"/>
      <c r="ED163" s="37"/>
      <c r="EE163" s="37"/>
      <c r="EF163" s="37"/>
      <c r="EG163" s="37"/>
      <c r="EH163" s="37"/>
      <c r="EI163" s="37"/>
      <c r="EJ163" s="37"/>
      <c r="EK163" s="37"/>
      <c r="EL163" s="37"/>
      <c r="EM163" s="37"/>
      <c r="EN163" s="37"/>
      <c r="EO163" s="37"/>
      <c r="EP163" s="37"/>
      <c r="EQ163" s="37"/>
      <c r="ER163" s="37"/>
      <c r="ES163" s="37"/>
      <c r="ET163" s="37"/>
      <c r="EU163" s="37"/>
      <c r="EV163" s="37"/>
      <c r="EW163" s="37"/>
      <c r="EX163" s="37"/>
      <c r="EY163" s="37"/>
      <c r="EZ163" s="37"/>
      <c r="FA163" s="37"/>
      <c r="FB163" s="37"/>
      <c r="FC163" s="37"/>
      <c r="FD163" s="37"/>
      <c r="FE163" s="37"/>
      <c r="FF163" s="37"/>
      <c r="FG163" s="37"/>
      <c r="FH163" s="37"/>
      <c r="FI163" s="37"/>
      <c r="FJ163" s="37"/>
      <c r="FK163" s="37"/>
      <c r="FL163" s="37"/>
      <c r="FM163" s="37"/>
      <c r="FN163" s="37"/>
      <c r="FO163" s="37"/>
      <c r="FP163" s="37"/>
      <c r="FQ163" s="37"/>
      <c r="FR163" s="37"/>
      <c r="FS163" s="37"/>
      <c r="FT163" s="37"/>
      <c r="FU163" s="37"/>
      <c r="FV163" s="37"/>
      <c r="FW163" s="37"/>
      <c r="FX163" s="37"/>
      <c r="FY163" s="37"/>
      <c r="FZ163" s="37"/>
      <c r="GA163" s="37"/>
      <c r="GB163" s="37"/>
      <c r="GC163" s="37"/>
      <c r="GD163" s="37"/>
      <c r="GE163" s="37"/>
      <c r="GF163" s="37"/>
      <c r="GG163" s="37"/>
      <c r="GH163" s="37"/>
      <c r="GI163" s="37"/>
      <c r="GJ163" s="37"/>
      <c r="GK163" s="37"/>
      <c r="GL163" s="37"/>
      <c r="GM163" s="37"/>
      <c r="GN163" s="37"/>
      <c r="GO163" s="37"/>
      <c r="GP163" s="37"/>
      <c r="GQ163" s="37"/>
      <c r="GR163" s="37"/>
      <c r="GS163" s="37"/>
      <c r="GT163" s="37"/>
      <c r="GU163" s="37"/>
      <c r="GV163" s="37"/>
      <c r="GW163" s="37"/>
      <c r="GX163" s="37"/>
      <c r="GY163" s="37"/>
      <c r="GZ163" s="37"/>
      <c r="HA163" s="37"/>
      <c r="HB163" s="37"/>
      <c r="HC163" s="37"/>
      <c r="HD163" s="37"/>
      <c r="HE163" s="37"/>
      <c r="HF163" s="37"/>
      <c r="HG163" s="37"/>
      <c r="HH163" s="37"/>
      <c r="HI163" s="37"/>
      <c r="HJ163" s="37"/>
      <c r="HK163" s="37"/>
      <c r="HL163" s="37"/>
      <c r="HM163" s="37"/>
      <c r="HN163" s="37"/>
      <c r="HO163" s="37"/>
      <c r="HP163" s="37"/>
      <c r="HQ163" s="37"/>
      <c r="HR163" s="37"/>
      <c r="HS163" s="37"/>
      <c r="HT163" s="37"/>
      <c r="HU163" s="37"/>
      <c r="HV163" s="37"/>
      <c r="HW163" s="37"/>
      <c r="HX163" s="37"/>
      <c r="HY163" s="37"/>
      <c r="HZ163" s="37"/>
      <c r="IA163" s="37"/>
      <c r="IB163" s="37"/>
      <c r="IC163" s="37"/>
    </row>
    <row r="164" spans="1:237" ht="14.4" customHeight="1" thickBot="1">
      <c r="A164" s="312"/>
      <c r="B164" s="388"/>
      <c r="C164" s="679" t="s">
        <v>220</v>
      </c>
      <c r="D164" s="670" t="s">
        <v>122</v>
      </c>
      <c r="E164" s="678">
        <f>SUM('Espai esdeveniment'!E106,'Dades alimentació i begudes'!E117,'Altres empreses proveïdores'!E95,'Dades Allotjament'!E85,'Dades transport'!E110)</f>
        <v>0</v>
      </c>
      <c r="H164" s="312"/>
      <c r="I164" s="312"/>
      <c r="J164" s="312"/>
      <c r="K164" s="312"/>
      <c r="L164" s="312"/>
      <c r="M164" s="312"/>
      <c r="N164" s="312"/>
      <c r="O164" s="312"/>
      <c r="P164" s="312"/>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c r="DC164" s="37"/>
      <c r="DD164" s="37"/>
      <c r="DE164" s="37"/>
      <c r="DF164" s="37"/>
      <c r="DG164" s="37"/>
      <c r="DH164" s="37"/>
      <c r="DI164" s="37"/>
      <c r="DJ164" s="37"/>
      <c r="DK164" s="37"/>
      <c r="DL164" s="37"/>
      <c r="DM164" s="37"/>
      <c r="DN164" s="37"/>
      <c r="DO164" s="37"/>
      <c r="DP164" s="37"/>
      <c r="DQ164" s="37"/>
      <c r="DR164" s="37"/>
      <c r="DS164" s="37"/>
      <c r="DT164" s="37"/>
      <c r="DU164" s="37"/>
      <c r="DV164" s="37"/>
      <c r="DW164" s="37"/>
      <c r="DX164" s="37"/>
      <c r="DY164" s="37"/>
      <c r="DZ164" s="37"/>
      <c r="EA164" s="37"/>
      <c r="EB164" s="37"/>
      <c r="EC164" s="37"/>
      <c r="ED164" s="37"/>
      <c r="EE164" s="37"/>
      <c r="EF164" s="37"/>
      <c r="EG164" s="37"/>
      <c r="EH164" s="37"/>
      <c r="EI164" s="37"/>
      <c r="EJ164" s="37"/>
      <c r="EK164" s="37"/>
      <c r="EL164" s="37"/>
      <c r="EM164" s="37"/>
      <c r="EN164" s="37"/>
      <c r="EO164" s="37"/>
      <c r="EP164" s="37"/>
      <c r="EQ164" s="37"/>
      <c r="ER164" s="37"/>
      <c r="ES164" s="37"/>
      <c r="ET164" s="37"/>
      <c r="EU164" s="37"/>
      <c r="EV164" s="37"/>
      <c r="EW164" s="37"/>
      <c r="EX164" s="37"/>
      <c r="EY164" s="37"/>
      <c r="EZ164" s="37"/>
      <c r="FA164" s="37"/>
      <c r="FB164" s="37"/>
      <c r="FC164" s="37"/>
      <c r="FD164" s="37"/>
      <c r="FE164" s="37"/>
      <c r="FF164" s="37"/>
      <c r="FG164" s="37"/>
      <c r="FH164" s="37"/>
      <c r="FI164" s="37"/>
      <c r="FJ164" s="37"/>
      <c r="FK164" s="37"/>
      <c r="FL164" s="37"/>
      <c r="FM164" s="37"/>
      <c r="FN164" s="37"/>
      <c r="FO164" s="37"/>
      <c r="FP164" s="37"/>
      <c r="FQ164" s="37"/>
      <c r="FR164" s="37"/>
      <c r="FS164" s="37"/>
      <c r="FT164" s="37"/>
      <c r="FU164" s="37"/>
      <c r="FV164" s="37"/>
      <c r="FW164" s="37"/>
      <c r="FX164" s="37"/>
      <c r="FY164" s="37"/>
      <c r="FZ164" s="37"/>
      <c r="GA164" s="37"/>
      <c r="GB164" s="37"/>
      <c r="GC164" s="37"/>
      <c r="GD164" s="37"/>
      <c r="GE164" s="37"/>
      <c r="GF164" s="37"/>
      <c r="GG164" s="37"/>
      <c r="GH164" s="37"/>
      <c r="GI164" s="37"/>
      <c r="GJ164" s="37"/>
      <c r="GK164" s="37"/>
      <c r="GL164" s="37"/>
      <c r="GM164" s="37"/>
      <c r="GN164" s="37"/>
      <c r="GO164" s="37"/>
      <c r="GP164" s="37"/>
      <c r="GQ164" s="37"/>
      <c r="GR164" s="37"/>
      <c r="GS164" s="37"/>
      <c r="GT164" s="37"/>
      <c r="GU164" s="37"/>
      <c r="GV164" s="37"/>
      <c r="GW164" s="37"/>
      <c r="GX164" s="37"/>
      <c r="GY164" s="37"/>
      <c r="GZ164" s="37"/>
      <c r="HA164" s="37"/>
      <c r="HB164" s="37"/>
      <c r="HC164" s="37"/>
      <c r="HD164" s="37"/>
      <c r="HE164" s="37"/>
      <c r="HF164" s="37"/>
      <c r="HG164" s="37"/>
      <c r="HH164" s="37"/>
      <c r="HI164" s="37"/>
      <c r="HJ164" s="37"/>
      <c r="HK164" s="37"/>
      <c r="HL164" s="37"/>
      <c r="HM164" s="37"/>
      <c r="HN164" s="37"/>
      <c r="HO164" s="37"/>
      <c r="HP164" s="37"/>
      <c r="HQ164" s="37"/>
      <c r="HR164" s="37"/>
      <c r="HS164" s="37"/>
      <c r="HT164" s="37"/>
      <c r="HU164" s="37"/>
      <c r="HV164" s="37"/>
      <c r="HW164" s="37"/>
      <c r="HX164" s="37"/>
      <c r="HY164" s="37"/>
      <c r="HZ164" s="37"/>
      <c r="IA164" s="37"/>
      <c r="IB164" s="37"/>
      <c r="IC164" s="37"/>
    </row>
    <row r="165" spans="1:237" ht="14.4" customHeight="1" thickBot="1">
      <c r="A165" s="312"/>
      <c r="B165" s="383"/>
      <c r="C165" s="681" t="s">
        <v>221</v>
      </c>
      <c r="D165" s="670" t="s">
        <v>122</v>
      </c>
      <c r="E165" s="678">
        <f>SUM('Espai esdeveniment'!E107,'Dades alimentació i begudes'!E118,'Altres empreses proveïdores'!E96,'Dades Allotjament'!E86,'Dades transport'!E111)</f>
        <v>0</v>
      </c>
      <c r="H165" s="312"/>
      <c r="I165" s="312"/>
      <c r="J165" s="312"/>
      <c r="K165" s="312"/>
      <c r="L165" s="312"/>
      <c r="M165" s="312"/>
      <c r="N165" s="312"/>
      <c r="O165" s="312"/>
      <c r="P165" s="312"/>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c r="DC165" s="37"/>
      <c r="DD165" s="37"/>
      <c r="DE165" s="37"/>
      <c r="DF165" s="37"/>
      <c r="DG165" s="37"/>
      <c r="DH165" s="37"/>
      <c r="DI165" s="37"/>
      <c r="DJ165" s="37"/>
      <c r="DK165" s="37"/>
      <c r="DL165" s="37"/>
      <c r="DM165" s="37"/>
      <c r="DN165" s="37"/>
      <c r="DO165" s="37"/>
      <c r="DP165" s="37"/>
      <c r="DQ165" s="37"/>
      <c r="DR165" s="37"/>
      <c r="DS165" s="37"/>
      <c r="DT165" s="37"/>
      <c r="DU165" s="37"/>
      <c r="DV165" s="37"/>
      <c r="DW165" s="37"/>
      <c r="DX165" s="37"/>
      <c r="DY165" s="37"/>
      <c r="DZ165" s="37"/>
      <c r="EA165" s="37"/>
      <c r="EB165" s="37"/>
      <c r="EC165" s="37"/>
      <c r="ED165" s="37"/>
      <c r="EE165" s="37"/>
      <c r="EF165" s="37"/>
      <c r="EG165" s="37"/>
      <c r="EH165" s="37"/>
      <c r="EI165" s="37"/>
      <c r="EJ165" s="37"/>
      <c r="EK165" s="37"/>
      <c r="EL165" s="37"/>
      <c r="EM165" s="37"/>
      <c r="EN165" s="37"/>
      <c r="EO165" s="37"/>
      <c r="EP165" s="37"/>
      <c r="EQ165" s="37"/>
      <c r="ER165" s="37"/>
      <c r="ES165" s="37"/>
      <c r="ET165" s="37"/>
      <c r="EU165" s="37"/>
      <c r="EV165" s="37"/>
      <c r="EW165" s="37"/>
      <c r="EX165" s="37"/>
      <c r="EY165" s="37"/>
      <c r="EZ165" s="37"/>
      <c r="FA165" s="37"/>
      <c r="FB165" s="37"/>
      <c r="FC165" s="37"/>
      <c r="FD165" s="37"/>
      <c r="FE165" s="37"/>
      <c r="FF165" s="37"/>
      <c r="FG165" s="37"/>
      <c r="FH165" s="37"/>
      <c r="FI165" s="37"/>
      <c r="FJ165" s="37"/>
      <c r="FK165" s="37"/>
      <c r="FL165" s="37"/>
      <c r="FM165" s="37"/>
      <c r="FN165" s="37"/>
      <c r="FO165" s="37"/>
      <c r="FP165" s="37"/>
      <c r="FQ165" s="37"/>
      <c r="FR165" s="37"/>
      <c r="FS165" s="37"/>
      <c r="FT165" s="37"/>
      <c r="FU165" s="37"/>
      <c r="FV165" s="37"/>
      <c r="FW165" s="37"/>
      <c r="FX165" s="37"/>
      <c r="FY165" s="37"/>
      <c r="FZ165" s="37"/>
      <c r="GA165" s="37"/>
      <c r="GB165" s="37"/>
      <c r="GC165" s="37"/>
      <c r="GD165" s="37"/>
      <c r="GE165" s="37"/>
      <c r="GF165" s="37"/>
      <c r="GG165" s="37"/>
      <c r="GH165" s="37"/>
      <c r="GI165" s="37"/>
      <c r="GJ165" s="37"/>
      <c r="GK165" s="37"/>
      <c r="GL165" s="37"/>
      <c r="GM165" s="37"/>
      <c r="GN165" s="37"/>
      <c r="GO165" s="37"/>
      <c r="GP165" s="37"/>
      <c r="GQ165" s="37"/>
      <c r="GR165" s="37"/>
      <c r="GS165" s="37"/>
      <c r="GT165" s="37"/>
      <c r="GU165" s="37"/>
      <c r="GV165" s="37"/>
      <c r="GW165" s="37"/>
      <c r="GX165" s="37"/>
      <c r="GY165" s="37"/>
      <c r="GZ165" s="37"/>
      <c r="HA165" s="37"/>
      <c r="HB165" s="37"/>
      <c r="HC165" s="37"/>
      <c r="HD165" s="37"/>
      <c r="HE165" s="37"/>
      <c r="HF165" s="37"/>
      <c r="HG165" s="37"/>
      <c r="HH165" s="37"/>
      <c r="HI165" s="37"/>
      <c r="HJ165" s="37"/>
      <c r="HK165" s="37"/>
      <c r="HL165" s="37"/>
      <c r="HM165" s="37"/>
      <c r="HN165" s="37"/>
      <c r="HO165" s="37"/>
      <c r="HP165" s="37"/>
      <c r="HQ165" s="37"/>
      <c r="HR165" s="37"/>
      <c r="HS165" s="37"/>
      <c r="HT165" s="37"/>
      <c r="HU165" s="37"/>
      <c r="HV165" s="37"/>
      <c r="HW165" s="37"/>
      <c r="HX165" s="37"/>
      <c r="HY165" s="37"/>
      <c r="HZ165" s="37"/>
      <c r="IA165" s="37"/>
      <c r="IB165" s="37"/>
      <c r="IC165" s="37"/>
    </row>
    <row r="166" spans="1:237" ht="14.4" customHeight="1" thickBot="1">
      <c r="A166" s="312"/>
      <c r="B166" s="389"/>
      <c r="C166" s="681" t="s">
        <v>222</v>
      </c>
      <c r="D166" s="670" t="s">
        <v>122</v>
      </c>
      <c r="E166" s="678">
        <f>SUM('Espai esdeveniment'!E108,'Dades alimentació i begudes'!E119,'Altres empreses proveïdores'!E97,'Dades Allotjament'!E87,'Dades transport'!E112)</f>
        <v>0</v>
      </c>
      <c r="H166" s="312"/>
      <c r="I166" s="312"/>
      <c r="J166" s="312"/>
      <c r="K166" s="312"/>
      <c r="L166" s="312"/>
      <c r="M166" s="312"/>
      <c r="N166" s="312"/>
      <c r="O166" s="312"/>
      <c r="P166" s="312"/>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c r="DC166" s="37"/>
      <c r="DD166" s="37"/>
      <c r="DE166" s="37"/>
      <c r="DF166" s="37"/>
      <c r="DG166" s="37"/>
      <c r="DH166" s="37"/>
      <c r="DI166" s="37"/>
      <c r="DJ166" s="37"/>
      <c r="DK166" s="37"/>
      <c r="DL166" s="37"/>
      <c r="DM166" s="37"/>
      <c r="DN166" s="37"/>
      <c r="DO166" s="37"/>
      <c r="DP166" s="37"/>
      <c r="DQ166" s="37"/>
      <c r="DR166" s="37"/>
      <c r="DS166" s="37"/>
      <c r="DT166" s="37"/>
      <c r="DU166" s="37"/>
      <c r="DV166" s="37"/>
      <c r="DW166" s="37"/>
      <c r="DX166" s="37"/>
      <c r="DY166" s="37"/>
      <c r="DZ166" s="37"/>
      <c r="EA166" s="37"/>
      <c r="EB166" s="37"/>
      <c r="EC166" s="37"/>
      <c r="ED166" s="37"/>
      <c r="EE166" s="37"/>
      <c r="EF166" s="37"/>
      <c r="EG166" s="37"/>
      <c r="EH166" s="37"/>
      <c r="EI166" s="37"/>
      <c r="EJ166" s="37"/>
      <c r="EK166" s="37"/>
      <c r="EL166" s="37"/>
      <c r="EM166" s="37"/>
      <c r="EN166" s="37"/>
      <c r="EO166" s="37"/>
      <c r="EP166" s="37"/>
      <c r="EQ166" s="37"/>
      <c r="ER166" s="37"/>
      <c r="ES166" s="37"/>
      <c r="ET166" s="37"/>
      <c r="EU166" s="37"/>
      <c r="EV166" s="37"/>
      <c r="EW166" s="37"/>
      <c r="EX166" s="37"/>
      <c r="EY166" s="37"/>
      <c r="EZ166" s="37"/>
      <c r="FA166" s="37"/>
      <c r="FB166" s="37"/>
      <c r="FC166" s="37"/>
      <c r="FD166" s="37"/>
      <c r="FE166" s="37"/>
      <c r="FF166" s="37"/>
      <c r="FG166" s="37"/>
      <c r="FH166" s="37"/>
      <c r="FI166" s="37"/>
      <c r="FJ166" s="37"/>
      <c r="FK166" s="37"/>
      <c r="FL166" s="37"/>
      <c r="FM166" s="37"/>
      <c r="FN166" s="37"/>
      <c r="FO166" s="37"/>
      <c r="FP166" s="37"/>
      <c r="FQ166" s="37"/>
      <c r="FR166" s="37"/>
      <c r="FS166" s="37"/>
      <c r="FT166" s="37"/>
      <c r="FU166" s="37"/>
      <c r="FV166" s="37"/>
      <c r="FW166" s="37"/>
      <c r="FX166" s="37"/>
      <c r="FY166" s="37"/>
      <c r="FZ166" s="37"/>
      <c r="GA166" s="37"/>
      <c r="GB166" s="37"/>
      <c r="GC166" s="37"/>
      <c r="GD166" s="37"/>
      <c r="GE166" s="37"/>
      <c r="GF166" s="37"/>
      <c r="GG166" s="37"/>
      <c r="GH166" s="37"/>
      <c r="GI166" s="37"/>
      <c r="GJ166" s="37"/>
      <c r="GK166" s="37"/>
      <c r="GL166" s="37"/>
      <c r="GM166" s="37"/>
      <c r="GN166" s="37"/>
      <c r="GO166" s="37"/>
      <c r="GP166" s="37"/>
      <c r="GQ166" s="37"/>
      <c r="GR166" s="37"/>
      <c r="GS166" s="37"/>
      <c r="GT166" s="37"/>
      <c r="GU166" s="37"/>
      <c r="GV166" s="37"/>
      <c r="GW166" s="37"/>
      <c r="GX166" s="37"/>
      <c r="GY166" s="37"/>
      <c r="GZ166" s="37"/>
      <c r="HA166" s="37"/>
      <c r="HB166" s="37"/>
      <c r="HC166" s="37"/>
      <c r="HD166" s="37"/>
      <c r="HE166" s="37"/>
      <c r="HF166" s="37"/>
      <c r="HG166" s="37"/>
      <c r="HH166" s="37"/>
      <c r="HI166" s="37"/>
      <c r="HJ166" s="37"/>
      <c r="HK166" s="37"/>
      <c r="HL166" s="37"/>
      <c r="HM166" s="37"/>
      <c r="HN166" s="37"/>
      <c r="HO166" s="37"/>
      <c r="HP166" s="37"/>
      <c r="HQ166" s="37"/>
      <c r="HR166" s="37"/>
      <c r="HS166" s="37"/>
      <c r="HT166" s="37"/>
      <c r="HU166" s="37"/>
      <c r="HV166" s="37"/>
      <c r="HW166" s="37"/>
      <c r="HX166" s="37"/>
      <c r="HY166" s="37"/>
      <c r="HZ166" s="37"/>
      <c r="IA166" s="37"/>
      <c r="IB166" s="37"/>
      <c r="IC166" s="37"/>
    </row>
    <row r="167" spans="1:237" ht="14.4" customHeight="1" thickBot="1">
      <c r="A167" s="312"/>
      <c r="B167" s="419" t="s">
        <v>500</v>
      </c>
      <c r="C167" s="682" t="s">
        <v>223</v>
      </c>
      <c r="D167" s="677" t="s">
        <v>122</v>
      </c>
      <c r="E167" s="678">
        <f>SUM('Espai esdeveniment'!E109,'Dades alimentació i begudes'!E120,'Altres empreses proveïdores'!E98,'Dades Allotjament'!E88,'Dades transport'!E113)</f>
        <v>0</v>
      </c>
      <c r="H167" s="312"/>
      <c r="I167" s="312"/>
      <c r="J167" s="312"/>
      <c r="K167" s="312"/>
      <c r="L167" s="312"/>
      <c r="M167" s="312"/>
      <c r="N167" s="312"/>
      <c r="O167" s="312"/>
      <c r="P167" s="312"/>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c r="DC167" s="37"/>
      <c r="DD167" s="37"/>
      <c r="DE167" s="37"/>
      <c r="DF167" s="37"/>
      <c r="DG167" s="37"/>
      <c r="DH167" s="37"/>
      <c r="DI167" s="37"/>
      <c r="DJ167" s="37"/>
      <c r="DK167" s="37"/>
      <c r="DL167" s="37"/>
      <c r="DM167" s="37"/>
      <c r="DN167" s="37"/>
      <c r="DO167" s="37"/>
      <c r="DP167" s="37"/>
      <c r="DQ167" s="37"/>
      <c r="DR167" s="37"/>
      <c r="DS167" s="37"/>
      <c r="DT167" s="37"/>
      <c r="DU167" s="37"/>
      <c r="DV167" s="37"/>
      <c r="DW167" s="37"/>
      <c r="DX167" s="37"/>
      <c r="DY167" s="37"/>
      <c r="DZ167" s="37"/>
      <c r="EA167" s="37"/>
      <c r="EB167" s="37"/>
      <c r="EC167" s="37"/>
      <c r="ED167" s="37"/>
      <c r="EE167" s="37"/>
      <c r="EF167" s="37"/>
      <c r="EG167" s="37"/>
      <c r="EH167" s="37"/>
      <c r="EI167" s="37"/>
      <c r="EJ167" s="37"/>
      <c r="EK167" s="37"/>
      <c r="EL167" s="37"/>
      <c r="EM167" s="37"/>
      <c r="EN167" s="37"/>
      <c r="EO167" s="37"/>
      <c r="EP167" s="37"/>
      <c r="EQ167" s="37"/>
      <c r="ER167" s="37"/>
      <c r="ES167" s="37"/>
      <c r="ET167" s="37"/>
      <c r="EU167" s="37"/>
      <c r="EV167" s="37"/>
      <c r="EW167" s="37"/>
      <c r="EX167" s="37"/>
      <c r="EY167" s="37"/>
      <c r="EZ167" s="37"/>
      <c r="FA167" s="37"/>
      <c r="FB167" s="37"/>
      <c r="FC167" s="37"/>
      <c r="FD167" s="37"/>
      <c r="FE167" s="37"/>
      <c r="FF167" s="37"/>
      <c r="FG167" s="37"/>
      <c r="FH167" s="37"/>
      <c r="FI167" s="37"/>
      <c r="FJ167" s="37"/>
      <c r="FK167" s="37"/>
      <c r="FL167" s="37"/>
      <c r="FM167" s="37"/>
      <c r="FN167" s="37"/>
      <c r="FO167" s="37"/>
      <c r="FP167" s="37"/>
      <c r="FQ167" s="37"/>
      <c r="FR167" s="37"/>
      <c r="FS167" s="37"/>
      <c r="FT167" s="37"/>
      <c r="FU167" s="37"/>
      <c r="FV167" s="37"/>
      <c r="FW167" s="37"/>
      <c r="FX167" s="37"/>
      <c r="FY167" s="37"/>
      <c r="FZ167" s="37"/>
      <c r="GA167" s="37"/>
      <c r="GB167" s="37"/>
      <c r="GC167" s="37"/>
      <c r="GD167" s="37"/>
      <c r="GE167" s="37"/>
      <c r="GF167" s="37"/>
      <c r="GG167" s="37"/>
      <c r="GH167" s="37"/>
      <c r="GI167" s="37"/>
      <c r="GJ167" s="37"/>
      <c r="GK167" s="37"/>
      <c r="GL167" s="37"/>
      <c r="GM167" s="37"/>
      <c r="GN167" s="37"/>
      <c r="GO167" s="37"/>
      <c r="GP167" s="37"/>
      <c r="GQ167" s="37"/>
      <c r="GR167" s="37"/>
      <c r="GS167" s="37"/>
      <c r="GT167" s="37"/>
      <c r="GU167" s="37"/>
      <c r="GV167" s="37"/>
      <c r="GW167" s="37"/>
      <c r="GX167" s="37"/>
      <c r="GY167" s="37"/>
      <c r="GZ167" s="37"/>
      <c r="HA167" s="37"/>
      <c r="HB167" s="37"/>
      <c r="HC167" s="37"/>
      <c r="HD167" s="37"/>
      <c r="HE167" s="37"/>
      <c r="HF167" s="37"/>
      <c r="HG167" s="37"/>
      <c r="HH167" s="37"/>
      <c r="HI167" s="37"/>
      <c r="HJ167" s="37"/>
      <c r="HK167" s="37"/>
      <c r="HL167" s="37"/>
      <c r="HM167" s="37"/>
      <c r="HN167" s="37"/>
      <c r="HO167" s="37"/>
      <c r="HP167" s="37"/>
      <c r="HQ167" s="37"/>
      <c r="HR167" s="37"/>
      <c r="HS167" s="37"/>
      <c r="HT167" s="37"/>
      <c r="HU167" s="37"/>
      <c r="HV167" s="37"/>
      <c r="HW167" s="37"/>
      <c r="HX167" s="37"/>
      <c r="HY167" s="37"/>
      <c r="HZ167" s="37"/>
      <c r="IA167" s="37"/>
      <c r="IB167" s="37"/>
      <c r="IC167" s="37"/>
    </row>
    <row r="168" spans="1:237" ht="14.4" customHeight="1" thickBot="1">
      <c r="A168" s="312"/>
      <c r="B168" s="383" t="s">
        <v>445</v>
      </c>
      <c r="C168" s="683" t="s">
        <v>224</v>
      </c>
      <c r="D168" s="670" t="s">
        <v>122</v>
      </c>
      <c r="E168" s="678">
        <f>SUM('Espai esdeveniment'!E110,'Dades alimentació i begudes'!E121,'Altres empreses proveïdores'!E99,'Dades Allotjament'!E89,'Dades transport'!E114)</f>
        <v>0</v>
      </c>
      <c r="H168" s="312"/>
      <c r="I168" s="312"/>
      <c r="J168" s="312"/>
      <c r="K168" s="312"/>
      <c r="L168" s="312"/>
      <c r="M168" s="312"/>
      <c r="N168" s="312"/>
      <c r="O168" s="312"/>
      <c r="P168" s="312"/>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c r="DC168" s="37"/>
      <c r="DD168" s="37"/>
      <c r="DE168" s="37"/>
      <c r="DF168" s="37"/>
      <c r="DG168" s="37"/>
      <c r="DH168" s="37"/>
      <c r="DI168" s="37"/>
      <c r="DJ168" s="37"/>
      <c r="DK168" s="37"/>
      <c r="DL168" s="37"/>
      <c r="DM168" s="37"/>
      <c r="DN168" s="37"/>
      <c r="DO168" s="37"/>
      <c r="DP168" s="37"/>
      <c r="DQ168" s="37"/>
      <c r="DR168" s="37"/>
      <c r="DS168" s="37"/>
      <c r="DT168" s="37"/>
      <c r="DU168" s="37"/>
      <c r="DV168" s="37"/>
      <c r="DW168" s="37"/>
      <c r="DX168" s="37"/>
      <c r="DY168" s="37"/>
      <c r="DZ168" s="37"/>
      <c r="EA168" s="37"/>
      <c r="EB168" s="37"/>
      <c r="EC168" s="37"/>
      <c r="ED168" s="37"/>
      <c r="EE168" s="37"/>
      <c r="EF168" s="37"/>
      <c r="EG168" s="37"/>
      <c r="EH168" s="37"/>
      <c r="EI168" s="37"/>
      <c r="EJ168" s="37"/>
      <c r="EK168" s="37"/>
      <c r="EL168" s="37"/>
      <c r="EM168" s="37"/>
      <c r="EN168" s="37"/>
      <c r="EO168" s="37"/>
      <c r="EP168" s="37"/>
      <c r="EQ168" s="37"/>
      <c r="ER168" s="37"/>
      <c r="ES168" s="37"/>
      <c r="ET168" s="37"/>
      <c r="EU168" s="37"/>
      <c r="EV168" s="37"/>
      <c r="EW168" s="37"/>
      <c r="EX168" s="37"/>
      <c r="EY168" s="37"/>
      <c r="EZ168" s="37"/>
      <c r="FA168" s="37"/>
      <c r="FB168" s="37"/>
      <c r="FC168" s="37"/>
      <c r="FD168" s="37"/>
      <c r="FE168" s="37"/>
      <c r="FF168" s="37"/>
      <c r="FG168" s="37"/>
      <c r="FH168" s="37"/>
      <c r="FI168" s="37"/>
      <c r="FJ168" s="37"/>
      <c r="FK168" s="37"/>
      <c r="FL168" s="37"/>
      <c r="FM168" s="37"/>
      <c r="FN168" s="37"/>
      <c r="FO168" s="37"/>
      <c r="FP168" s="37"/>
      <c r="FQ168" s="37"/>
      <c r="FR168" s="37"/>
      <c r="FS168" s="37"/>
      <c r="FT168" s="37"/>
      <c r="FU168" s="37"/>
      <c r="FV168" s="37"/>
      <c r="FW168" s="37"/>
      <c r="FX168" s="37"/>
      <c r="FY168" s="37"/>
      <c r="FZ168" s="37"/>
      <c r="GA168" s="37"/>
      <c r="GB168" s="37"/>
      <c r="GC168" s="37"/>
      <c r="GD168" s="37"/>
      <c r="GE168" s="37"/>
      <c r="GF168" s="37"/>
      <c r="GG168" s="37"/>
      <c r="GH168" s="37"/>
      <c r="GI168" s="37"/>
      <c r="GJ168" s="37"/>
      <c r="GK168" s="37"/>
      <c r="GL168" s="37"/>
      <c r="GM168" s="37"/>
      <c r="GN168" s="37"/>
      <c r="GO168" s="37"/>
      <c r="GP168" s="37"/>
      <c r="GQ168" s="37"/>
      <c r="GR168" s="37"/>
      <c r="GS168" s="37"/>
      <c r="GT168" s="37"/>
      <c r="GU168" s="37"/>
      <c r="GV168" s="37"/>
      <c r="GW168" s="37"/>
      <c r="GX168" s="37"/>
      <c r="GY168" s="37"/>
      <c r="GZ168" s="37"/>
      <c r="HA168" s="37"/>
      <c r="HB168" s="37"/>
      <c r="HC168" s="37"/>
      <c r="HD168" s="37"/>
      <c r="HE168" s="37"/>
      <c r="HF168" s="37"/>
      <c r="HG168" s="37"/>
      <c r="HH168" s="37"/>
      <c r="HI168" s="37"/>
      <c r="HJ168" s="37"/>
      <c r="HK168" s="37"/>
      <c r="HL168" s="37"/>
      <c r="HM168" s="37"/>
      <c r="HN168" s="37"/>
      <c r="HO168" s="37"/>
      <c r="HP168" s="37"/>
      <c r="HQ168" s="37"/>
      <c r="HR168" s="37"/>
      <c r="HS168" s="37"/>
      <c r="HT168" s="37"/>
      <c r="HU168" s="37"/>
      <c r="HV168" s="37"/>
      <c r="HW168" s="37"/>
      <c r="HX168" s="37"/>
      <c r="HY168" s="37"/>
      <c r="HZ168" s="37"/>
      <c r="IA168" s="37"/>
      <c r="IB168" s="37"/>
      <c r="IC168" s="37"/>
    </row>
    <row r="169" spans="1:237" ht="14.4" customHeight="1" thickBot="1">
      <c r="A169" s="312"/>
      <c r="B169" s="388"/>
      <c r="C169" s="683" t="s">
        <v>225</v>
      </c>
      <c r="D169" s="670" t="s">
        <v>122</v>
      </c>
      <c r="E169" s="678">
        <f>SUM('Espai esdeveniment'!E111,'Dades alimentació i begudes'!E122,'Altres empreses proveïdores'!E100,'Dades Allotjament'!E90,'Dades transport'!E115)</f>
        <v>0</v>
      </c>
      <c r="H169" s="312"/>
      <c r="I169" s="312"/>
      <c r="J169" s="312"/>
      <c r="K169" s="312"/>
      <c r="L169" s="312"/>
      <c r="M169" s="312"/>
      <c r="N169" s="312"/>
      <c r="O169" s="312"/>
      <c r="P169" s="312"/>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c r="DC169" s="37"/>
      <c r="DD169" s="37"/>
      <c r="DE169" s="37"/>
      <c r="DF169" s="37"/>
      <c r="DG169" s="37"/>
      <c r="DH169" s="37"/>
      <c r="DI169" s="37"/>
      <c r="DJ169" s="37"/>
      <c r="DK169" s="37"/>
      <c r="DL169" s="37"/>
      <c r="DM169" s="37"/>
      <c r="DN169" s="37"/>
      <c r="DO169" s="37"/>
      <c r="DP169" s="37"/>
      <c r="DQ169" s="37"/>
      <c r="DR169" s="37"/>
      <c r="DS169" s="37"/>
      <c r="DT169" s="37"/>
      <c r="DU169" s="37"/>
      <c r="DV169" s="37"/>
      <c r="DW169" s="37"/>
      <c r="DX169" s="37"/>
      <c r="DY169" s="37"/>
      <c r="DZ169" s="37"/>
      <c r="EA169" s="37"/>
      <c r="EB169" s="37"/>
      <c r="EC169" s="37"/>
      <c r="ED169" s="37"/>
      <c r="EE169" s="37"/>
      <c r="EF169" s="37"/>
      <c r="EG169" s="37"/>
      <c r="EH169" s="37"/>
      <c r="EI169" s="37"/>
      <c r="EJ169" s="37"/>
      <c r="EK169" s="37"/>
      <c r="EL169" s="37"/>
      <c r="EM169" s="37"/>
      <c r="EN169" s="37"/>
      <c r="EO169" s="37"/>
      <c r="EP169" s="37"/>
      <c r="EQ169" s="37"/>
      <c r="ER169" s="37"/>
      <c r="ES169" s="37"/>
      <c r="ET169" s="37"/>
      <c r="EU169" s="37"/>
      <c r="EV169" s="37"/>
      <c r="EW169" s="37"/>
      <c r="EX169" s="37"/>
      <c r="EY169" s="37"/>
      <c r="EZ169" s="37"/>
      <c r="FA169" s="37"/>
      <c r="FB169" s="37"/>
      <c r="FC169" s="37"/>
      <c r="FD169" s="37"/>
      <c r="FE169" s="37"/>
      <c r="FF169" s="37"/>
      <c r="FG169" s="37"/>
      <c r="FH169" s="37"/>
      <c r="FI169" s="37"/>
      <c r="FJ169" s="37"/>
      <c r="FK169" s="37"/>
      <c r="FL169" s="37"/>
      <c r="FM169" s="37"/>
      <c r="FN169" s="37"/>
      <c r="FO169" s="37"/>
      <c r="FP169" s="37"/>
      <c r="FQ169" s="37"/>
      <c r="FR169" s="37"/>
      <c r="FS169" s="37"/>
      <c r="FT169" s="37"/>
      <c r="FU169" s="37"/>
      <c r="FV169" s="37"/>
      <c r="FW169" s="37"/>
      <c r="FX169" s="37"/>
      <c r="FY169" s="37"/>
      <c r="FZ169" s="37"/>
      <c r="GA169" s="37"/>
      <c r="GB169" s="37"/>
      <c r="GC169" s="37"/>
      <c r="GD169" s="37"/>
      <c r="GE169" s="37"/>
      <c r="GF169" s="37"/>
      <c r="GG169" s="37"/>
      <c r="GH169" s="37"/>
      <c r="GI169" s="37"/>
      <c r="GJ169" s="37"/>
      <c r="GK169" s="37"/>
      <c r="GL169" s="37"/>
      <c r="GM169" s="37"/>
      <c r="GN169" s="37"/>
      <c r="GO169" s="37"/>
      <c r="GP169" s="37"/>
      <c r="GQ169" s="37"/>
      <c r="GR169" s="37"/>
      <c r="GS169" s="37"/>
      <c r="GT169" s="37"/>
      <c r="GU169" s="37"/>
      <c r="GV169" s="37"/>
      <c r="GW169" s="37"/>
      <c r="GX169" s="37"/>
      <c r="GY169" s="37"/>
      <c r="GZ169" s="37"/>
      <c r="HA169" s="37"/>
      <c r="HB169" s="37"/>
      <c r="HC169" s="37"/>
      <c r="HD169" s="37"/>
      <c r="HE169" s="37"/>
      <c r="HF169" s="37"/>
      <c r="HG169" s="37"/>
      <c r="HH169" s="37"/>
      <c r="HI169" s="37"/>
      <c r="HJ169" s="37"/>
      <c r="HK169" s="37"/>
      <c r="HL169" s="37"/>
      <c r="HM169" s="37"/>
      <c r="HN169" s="37"/>
      <c r="HO169" s="37"/>
      <c r="HP169" s="37"/>
      <c r="HQ169" s="37"/>
      <c r="HR169" s="37"/>
      <c r="HS169" s="37"/>
      <c r="HT169" s="37"/>
      <c r="HU169" s="37"/>
      <c r="HV169" s="37"/>
      <c r="HW169" s="37"/>
      <c r="HX169" s="37"/>
      <c r="HY169" s="37"/>
      <c r="HZ169" s="37"/>
      <c r="IA169" s="37"/>
      <c r="IB169" s="37"/>
      <c r="IC169" s="37"/>
    </row>
    <row r="170" spans="1:237" ht="14.4" customHeight="1" thickBot="1">
      <c r="A170" s="312"/>
      <c r="B170" s="383"/>
      <c r="C170" s="683" t="s">
        <v>226</v>
      </c>
      <c r="D170" s="670" t="s">
        <v>122</v>
      </c>
      <c r="E170" s="678">
        <f>SUM('Espai esdeveniment'!E112,'Dades alimentació i begudes'!E123,'Altres empreses proveïdores'!E101,'Dades Allotjament'!E91,'Dades transport'!E116)</f>
        <v>0</v>
      </c>
      <c r="H170" s="312"/>
      <c r="I170" s="312"/>
      <c r="J170" s="312"/>
      <c r="K170" s="312"/>
      <c r="L170" s="312"/>
      <c r="M170" s="312"/>
      <c r="N170" s="312"/>
      <c r="O170" s="312"/>
      <c r="P170" s="312"/>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c r="DC170" s="37"/>
      <c r="DD170" s="37"/>
      <c r="DE170" s="37"/>
      <c r="DF170" s="37"/>
      <c r="DG170" s="37"/>
      <c r="DH170" s="37"/>
      <c r="DI170" s="37"/>
      <c r="DJ170" s="37"/>
      <c r="DK170" s="37"/>
      <c r="DL170" s="37"/>
      <c r="DM170" s="37"/>
      <c r="DN170" s="37"/>
      <c r="DO170" s="37"/>
      <c r="DP170" s="37"/>
      <c r="DQ170" s="37"/>
      <c r="DR170" s="37"/>
      <c r="DS170" s="37"/>
      <c r="DT170" s="37"/>
      <c r="DU170" s="37"/>
      <c r="DV170" s="37"/>
      <c r="DW170" s="37"/>
      <c r="DX170" s="37"/>
      <c r="DY170" s="37"/>
      <c r="DZ170" s="37"/>
      <c r="EA170" s="37"/>
      <c r="EB170" s="37"/>
      <c r="EC170" s="37"/>
      <c r="ED170" s="37"/>
      <c r="EE170" s="37"/>
      <c r="EF170" s="37"/>
      <c r="EG170" s="37"/>
      <c r="EH170" s="37"/>
      <c r="EI170" s="37"/>
      <c r="EJ170" s="37"/>
      <c r="EK170" s="37"/>
      <c r="EL170" s="37"/>
      <c r="EM170" s="37"/>
      <c r="EN170" s="37"/>
      <c r="EO170" s="37"/>
      <c r="EP170" s="37"/>
      <c r="EQ170" s="37"/>
      <c r="ER170" s="37"/>
      <c r="ES170" s="37"/>
      <c r="ET170" s="37"/>
      <c r="EU170" s="37"/>
      <c r="EV170" s="37"/>
      <c r="EW170" s="37"/>
      <c r="EX170" s="37"/>
      <c r="EY170" s="37"/>
      <c r="EZ170" s="37"/>
      <c r="FA170" s="37"/>
      <c r="FB170" s="37"/>
      <c r="FC170" s="37"/>
      <c r="FD170" s="37"/>
      <c r="FE170" s="37"/>
      <c r="FF170" s="37"/>
      <c r="FG170" s="37"/>
      <c r="FH170" s="37"/>
      <c r="FI170" s="37"/>
      <c r="FJ170" s="37"/>
      <c r="FK170" s="37"/>
      <c r="FL170" s="37"/>
      <c r="FM170" s="37"/>
      <c r="FN170" s="37"/>
      <c r="FO170" s="37"/>
      <c r="FP170" s="37"/>
      <c r="FQ170" s="37"/>
      <c r="FR170" s="37"/>
      <c r="FS170" s="37"/>
      <c r="FT170" s="37"/>
      <c r="FU170" s="37"/>
      <c r="FV170" s="37"/>
      <c r="FW170" s="37"/>
      <c r="FX170" s="37"/>
      <c r="FY170" s="37"/>
      <c r="FZ170" s="37"/>
      <c r="GA170" s="37"/>
      <c r="GB170" s="37"/>
      <c r="GC170" s="37"/>
      <c r="GD170" s="37"/>
      <c r="GE170" s="37"/>
      <c r="GF170" s="37"/>
      <c r="GG170" s="37"/>
      <c r="GH170" s="37"/>
      <c r="GI170" s="37"/>
      <c r="GJ170" s="37"/>
      <c r="GK170" s="37"/>
      <c r="GL170" s="37"/>
      <c r="GM170" s="37"/>
      <c r="GN170" s="37"/>
      <c r="GO170" s="37"/>
      <c r="GP170" s="37"/>
      <c r="GQ170" s="37"/>
      <c r="GR170" s="37"/>
      <c r="GS170" s="37"/>
      <c r="GT170" s="37"/>
      <c r="GU170" s="37"/>
      <c r="GV170" s="37"/>
      <c r="GW170" s="37"/>
      <c r="GX170" s="37"/>
      <c r="GY170" s="37"/>
      <c r="GZ170" s="37"/>
      <c r="HA170" s="37"/>
      <c r="HB170" s="37"/>
      <c r="HC170" s="37"/>
      <c r="HD170" s="37"/>
      <c r="HE170" s="37"/>
      <c r="HF170" s="37"/>
      <c r="HG170" s="37"/>
      <c r="HH170" s="37"/>
      <c r="HI170" s="37"/>
      <c r="HJ170" s="37"/>
      <c r="HK170" s="37"/>
      <c r="HL170" s="37"/>
      <c r="HM170" s="37"/>
      <c r="HN170" s="37"/>
      <c r="HO170" s="37"/>
      <c r="HP170" s="37"/>
      <c r="HQ170" s="37"/>
      <c r="HR170" s="37"/>
      <c r="HS170" s="37"/>
      <c r="HT170" s="37"/>
      <c r="HU170" s="37"/>
      <c r="HV170" s="37"/>
      <c r="HW170" s="37"/>
      <c r="HX170" s="37"/>
      <c r="HY170" s="37"/>
      <c r="HZ170" s="37"/>
      <c r="IA170" s="37"/>
      <c r="IB170" s="37"/>
      <c r="IC170" s="37"/>
    </row>
    <row r="171" spans="1:237" ht="15" customHeight="1" thickBot="1">
      <c r="A171" s="312"/>
      <c r="B171" s="389"/>
      <c r="C171" s="684" t="s">
        <v>227</v>
      </c>
      <c r="D171" s="674" t="s">
        <v>122</v>
      </c>
      <c r="E171" s="678">
        <f>SUM('Espai esdeveniment'!E113,'Dades alimentació i begudes'!E124,'Altres empreses proveïdores'!E102,'Dades Allotjament'!E92,'Dades transport'!E117)</f>
        <v>0</v>
      </c>
      <c r="H171" s="312"/>
      <c r="I171" s="312"/>
      <c r="J171" s="312"/>
      <c r="K171" s="312"/>
      <c r="L171" s="312"/>
      <c r="M171" s="312"/>
      <c r="N171" s="312"/>
      <c r="O171" s="312"/>
      <c r="P171" s="312"/>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c r="DC171" s="37"/>
      <c r="DD171" s="37"/>
      <c r="DE171" s="37"/>
      <c r="DF171" s="37"/>
      <c r="DG171" s="37"/>
      <c r="DH171" s="37"/>
      <c r="DI171" s="37"/>
      <c r="DJ171" s="37"/>
      <c r="DK171" s="37"/>
      <c r="DL171" s="37"/>
      <c r="DM171" s="37"/>
      <c r="DN171" s="37"/>
      <c r="DO171" s="37"/>
      <c r="DP171" s="37"/>
      <c r="DQ171" s="37"/>
      <c r="DR171" s="37"/>
      <c r="DS171" s="37"/>
      <c r="DT171" s="37"/>
      <c r="DU171" s="37"/>
      <c r="DV171" s="37"/>
      <c r="DW171" s="37"/>
      <c r="DX171" s="37"/>
      <c r="DY171" s="37"/>
      <c r="DZ171" s="37"/>
      <c r="EA171" s="37"/>
      <c r="EB171" s="37"/>
      <c r="EC171" s="37"/>
      <c r="ED171" s="37"/>
      <c r="EE171" s="37"/>
      <c r="EF171" s="37"/>
      <c r="EG171" s="37"/>
      <c r="EH171" s="37"/>
      <c r="EI171" s="37"/>
      <c r="EJ171" s="37"/>
      <c r="EK171" s="37"/>
      <c r="EL171" s="37"/>
      <c r="EM171" s="37"/>
      <c r="EN171" s="37"/>
      <c r="EO171" s="37"/>
      <c r="EP171" s="37"/>
      <c r="EQ171" s="37"/>
      <c r="ER171" s="37"/>
      <c r="ES171" s="37"/>
      <c r="ET171" s="37"/>
      <c r="EU171" s="37"/>
      <c r="EV171" s="37"/>
      <c r="EW171" s="37"/>
      <c r="EX171" s="37"/>
      <c r="EY171" s="37"/>
      <c r="EZ171" s="37"/>
      <c r="FA171" s="37"/>
      <c r="FB171" s="37"/>
      <c r="FC171" s="37"/>
      <c r="FD171" s="37"/>
      <c r="FE171" s="37"/>
      <c r="FF171" s="37"/>
      <c r="FG171" s="37"/>
      <c r="FH171" s="37"/>
      <c r="FI171" s="37"/>
      <c r="FJ171" s="37"/>
      <c r="FK171" s="37"/>
      <c r="FL171" s="37"/>
      <c r="FM171" s="37"/>
      <c r="FN171" s="37"/>
      <c r="FO171" s="37"/>
      <c r="FP171" s="37"/>
      <c r="FQ171" s="37"/>
      <c r="FR171" s="37"/>
      <c r="FS171" s="37"/>
      <c r="FT171" s="37"/>
      <c r="FU171" s="37"/>
      <c r="FV171" s="37"/>
      <c r="FW171" s="37"/>
      <c r="FX171" s="37"/>
      <c r="FY171" s="37"/>
      <c r="FZ171" s="37"/>
      <c r="GA171" s="37"/>
      <c r="GB171" s="37"/>
      <c r="GC171" s="37"/>
      <c r="GD171" s="37"/>
      <c r="GE171" s="37"/>
      <c r="GF171" s="37"/>
      <c r="GG171" s="37"/>
      <c r="GH171" s="37"/>
      <c r="GI171" s="37"/>
      <c r="GJ171" s="37"/>
      <c r="GK171" s="37"/>
      <c r="GL171" s="37"/>
      <c r="GM171" s="37"/>
      <c r="GN171" s="37"/>
      <c r="GO171" s="37"/>
      <c r="GP171" s="37"/>
      <c r="GQ171" s="37"/>
      <c r="GR171" s="37"/>
      <c r="GS171" s="37"/>
      <c r="GT171" s="37"/>
      <c r="GU171" s="37"/>
      <c r="GV171" s="37"/>
      <c r="GW171" s="37"/>
      <c r="GX171" s="37"/>
      <c r="GY171" s="37"/>
      <c r="GZ171" s="37"/>
      <c r="HA171" s="37"/>
      <c r="HB171" s="37"/>
      <c r="HC171" s="37"/>
      <c r="HD171" s="37"/>
      <c r="HE171" s="37"/>
      <c r="HF171" s="37"/>
      <c r="HG171" s="37"/>
      <c r="HH171" s="37"/>
      <c r="HI171" s="37"/>
      <c r="HJ171" s="37"/>
      <c r="HK171" s="37"/>
      <c r="HL171" s="37"/>
      <c r="HM171" s="37"/>
      <c r="HN171" s="37"/>
      <c r="HO171" s="37"/>
      <c r="HP171" s="37"/>
      <c r="HQ171" s="37"/>
      <c r="HR171" s="37"/>
      <c r="HS171" s="37"/>
      <c r="HT171" s="37"/>
      <c r="HU171" s="37"/>
      <c r="HV171" s="37"/>
      <c r="HW171" s="37"/>
      <c r="HX171" s="37"/>
      <c r="HY171" s="37"/>
      <c r="HZ171" s="37"/>
      <c r="IA171" s="37"/>
      <c r="IB171" s="37"/>
      <c r="IC171" s="37"/>
    </row>
    <row r="172" spans="1:237" ht="15" thickBot="1">
      <c r="A172" s="312"/>
      <c r="B172" s="312"/>
      <c r="C172" s="312"/>
      <c r="D172" s="312"/>
      <c r="E172" s="312"/>
      <c r="H172" s="312"/>
      <c r="I172" s="312"/>
      <c r="J172" s="312"/>
      <c r="K172" s="312"/>
      <c r="L172" s="312"/>
      <c r="M172" s="312"/>
      <c r="N172" s="312"/>
      <c r="O172" s="312"/>
      <c r="P172" s="312"/>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c r="DC172" s="37"/>
      <c r="DD172" s="37"/>
      <c r="DE172" s="37"/>
      <c r="DF172" s="37"/>
      <c r="DG172" s="37"/>
      <c r="DH172" s="37"/>
      <c r="DI172" s="37"/>
      <c r="DJ172" s="37"/>
      <c r="DK172" s="37"/>
      <c r="DL172" s="37"/>
      <c r="DM172" s="37"/>
      <c r="DN172" s="37"/>
      <c r="DO172" s="37"/>
      <c r="DP172" s="37"/>
      <c r="DQ172" s="37"/>
      <c r="DR172" s="37"/>
      <c r="DS172" s="37"/>
      <c r="DT172" s="37"/>
      <c r="DU172" s="37"/>
      <c r="DV172" s="37"/>
      <c r="DW172" s="37"/>
      <c r="DX172" s="37"/>
      <c r="DY172" s="37"/>
      <c r="DZ172" s="37"/>
      <c r="EA172" s="37"/>
      <c r="EB172" s="37"/>
      <c r="EC172" s="37"/>
      <c r="ED172" s="37"/>
      <c r="EE172" s="37"/>
      <c r="EF172" s="37"/>
      <c r="EG172" s="37"/>
      <c r="EH172" s="37"/>
      <c r="EI172" s="37"/>
      <c r="EJ172" s="37"/>
      <c r="EK172" s="37"/>
      <c r="EL172" s="37"/>
      <c r="EM172" s="37"/>
      <c r="EN172" s="37"/>
      <c r="EO172" s="37"/>
      <c r="EP172" s="37"/>
      <c r="EQ172" s="37"/>
      <c r="ER172" s="37"/>
      <c r="ES172" s="37"/>
      <c r="ET172" s="37"/>
      <c r="EU172" s="37"/>
      <c r="EV172" s="37"/>
      <c r="EW172" s="37"/>
      <c r="EX172" s="37"/>
      <c r="EY172" s="37"/>
      <c r="EZ172" s="37"/>
      <c r="FA172" s="37"/>
      <c r="FB172" s="37"/>
      <c r="FC172" s="37"/>
      <c r="FD172" s="37"/>
      <c r="FE172" s="37"/>
      <c r="FF172" s="37"/>
      <c r="FG172" s="37"/>
      <c r="FH172" s="37"/>
      <c r="FI172" s="37"/>
      <c r="FJ172" s="37"/>
      <c r="FK172" s="37"/>
      <c r="FL172" s="37"/>
      <c r="FM172" s="37"/>
      <c r="FN172" s="37"/>
      <c r="FO172" s="37"/>
      <c r="FP172" s="37"/>
      <c r="FQ172" s="37"/>
      <c r="FR172" s="37"/>
      <c r="FS172" s="37"/>
      <c r="FT172" s="37"/>
      <c r="FU172" s="37"/>
      <c r="FV172" s="37"/>
      <c r="FW172" s="37"/>
      <c r="FX172" s="37"/>
      <c r="FY172" s="37"/>
      <c r="FZ172" s="37"/>
      <c r="GA172" s="37"/>
      <c r="GB172" s="37"/>
      <c r="GC172" s="37"/>
      <c r="GD172" s="37"/>
      <c r="GE172" s="37"/>
      <c r="GF172" s="37"/>
      <c r="GG172" s="37"/>
      <c r="GH172" s="37"/>
      <c r="GI172" s="37"/>
      <c r="GJ172" s="37"/>
      <c r="GK172" s="37"/>
      <c r="GL172" s="37"/>
      <c r="GM172" s="37"/>
      <c r="GN172" s="37"/>
      <c r="GO172" s="37"/>
      <c r="GP172" s="37"/>
      <c r="GQ172" s="37"/>
      <c r="GR172" s="37"/>
      <c r="GS172" s="37"/>
      <c r="GT172" s="37"/>
      <c r="GU172" s="37"/>
      <c r="GV172" s="37"/>
      <c r="GW172" s="37"/>
      <c r="GX172" s="37"/>
      <c r="GY172" s="37"/>
      <c r="GZ172" s="37"/>
      <c r="HA172" s="37"/>
      <c r="HB172" s="37"/>
      <c r="HC172" s="37"/>
      <c r="HD172" s="37"/>
      <c r="HE172" s="37"/>
      <c r="HF172" s="37"/>
      <c r="HG172" s="37"/>
      <c r="HH172" s="37"/>
      <c r="HI172" s="37"/>
      <c r="HJ172" s="37"/>
      <c r="HK172" s="37"/>
      <c r="HL172" s="37"/>
      <c r="HM172" s="37"/>
      <c r="HN172" s="37"/>
      <c r="HO172" s="37"/>
      <c r="HP172" s="37"/>
      <c r="HQ172" s="37"/>
      <c r="HR172" s="37"/>
      <c r="HS172" s="37"/>
      <c r="HT172" s="37"/>
      <c r="HU172" s="37"/>
      <c r="HV172" s="37"/>
      <c r="HW172" s="37"/>
      <c r="HX172" s="37"/>
      <c r="HY172" s="37"/>
      <c r="HZ172" s="37"/>
      <c r="IA172" s="37"/>
      <c r="IB172" s="37"/>
      <c r="IC172" s="37"/>
    </row>
    <row r="173" spans="1:237" ht="18.600000000000001" thickBot="1">
      <c r="A173" s="312"/>
      <c r="B173" s="366" t="s">
        <v>228</v>
      </c>
      <c r="C173" s="549"/>
      <c r="D173" s="366" t="s">
        <v>229</v>
      </c>
      <c r="E173" s="549"/>
      <c r="H173" s="312"/>
      <c r="I173" s="312"/>
      <c r="J173" s="312"/>
      <c r="K173" s="312"/>
      <c r="L173" s="312"/>
      <c r="M173" s="312"/>
      <c r="N173" s="312"/>
      <c r="O173" s="312"/>
      <c r="P173" s="312"/>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c r="DC173" s="37"/>
      <c r="DD173" s="37"/>
      <c r="DE173" s="37"/>
      <c r="DF173" s="37"/>
      <c r="DG173" s="37"/>
      <c r="DH173" s="37"/>
      <c r="DI173" s="37"/>
      <c r="DJ173" s="37"/>
      <c r="DK173" s="37"/>
      <c r="DL173" s="37"/>
      <c r="DM173" s="37"/>
      <c r="DN173" s="37"/>
      <c r="DO173" s="37"/>
      <c r="DP173" s="37"/>
      <c r="DQ173" s="37"/>
      <c r="DR173" s="37"/>
      <c r="DS173" s="37"/>
      <c r="DT173" s="37"/>
      <c r="DU173" s="37"/>
      <c r="DV173" s="37"/>
      <c r="DW173" s="37"/>
      <c r="DX173" s="37"/>
      <c r="DY173" s="37"/>
      <c r="DZ173" s="37"/>
      <c r="EA173" s="37"/>
      <c r="EB173" s="37"/>
      <c r="EC173" s="37"/>
      <c r="ED173" s="37"/>
      <c r="EE173" s="37"/>
      <c r="EF173" s="37"/>
      <c r="EG173" s="37"/>
      <c r="EH173" s="37"/>
      <c r="EI173" s="37"/>
      <c r="EJ173" s="37"/>
      <c r="EK173" s="37"/>
      <c r="EL173" s="37"/>
      <c r="EM173" s="37"/>
      <c r="EN173" s="37"/>
      <c r="EO173" s="37"/>
      <c r="EP173" s="37"/>
      <c r="EQ173" s="37"/>
      <c r="ER173" s="37"/>
      <c r="ES173" s="37"/>
      <c r="ET173" s="37"/>
      <c r="EU173" s="37"/>
      <c r="EV173" s="37"/>
      <c r="EW173" s="37"/>
      <c r="EX173" s="37"/>
      <c r="EY173" s="37"/>
      <c r="EZ173" s="37"/>
      <c r="FA173" s="37"/>
      <c r="FB173" s="37"/>
      <c r="FC173" s="37"/>
      <c r="FD173" s="37"/>
      <c r="FE173" s="37"/>
      <c r="FF173" s="37"/>
      <c r="FG173" s="37"/>
      <c r="FH173" s="37"/>
      <c r="FI173" s="37"/>
      <c r="FJ173" s="37"/>
      <c r="FK173" s="37"/>
      <c r="FL173" s="37"/>
      <c r="FM173" s="37"/>
      <c r="FN173" s="37"/>
      <c r="FO173" s="37"/>
      <c r="FP173" s="37"/>
      <c r="FQ173" s="37"/>
      <c r="FR173" s="37"/>
      <c r="FS173" s="37"/>
      <c r="FT173" s="37"/>
      <c r="FU173" s="37"/>
      <c r="FV173" s="37"/>
      <c r="FW173" s="37"/>
      <c r="FX173" s="37"/>
      <c r="FY173" s="37"/>
      <c r="FZ173" s="37"/>
      <c r="GA173" s="37"/>
      <c r="GB173" s="37"/>
      <c r="GC173" s="37"/>
      <c r="GD173" s="37"/>
      <c r="GE173" s="37"/>
      <c r="GF173" s="37"/>
      <c r="GG173" s="37"/>
      <c r="GH173" s="37"/>
      <c r="GI173" s="37"/>
      <c r="GJ173" s="37"/>
      <c r="GK173" s="37"/>
      <c r="GL173" s="37"/>
      <c r="GM173" s="37"/>
      <c r="GN173" s="37"/>
      <c r="GO173" s="37"/>
      <c r="GP173" s="37"/>
      <c r="GQ173" s="37"/>
      <c r="GR173" s="37"/>
      <c r="GS173" s="37"/>
      <c r="GT173" s="37"/>
      <c r="GU173" s="37"/>
      <c r="GV173" s="37"/>
      <c r="GW173" s="37"/>
      <c r="GX173" s="37"/>
      <c r="GY173" s="37"/>
      <c r="GZ173" s="37"/>
      <c r="HA173" s="37"/>
      <c r="HB173" s="37"/>
      <c r="HC173" s="37"/>
      <c r="HD173" s="37"/>
      <c r="HE173" s="37"/>
      <c r="HF173" s="37"/>
      <c r="HG173" s="37"/>
      <c r="HH173" s="37"/>
      <c r="HI173" s="37"/>
      <c r="HJ173" s="37"/>
      <c r="HK173" s="37"/>
      <c r="HL173" s="37"/>
      <c r="HM173" s="37"/>
      <c r="HN173" s="37"/>
      <c r="HO173" s="37"/>
      <c r="HP173" s="37"/>
      <c r="HQ173" s="37"/>
      <c r="HR173" s="37"/>
      <c r="HS173" s="37"/>
      <c r="HT173" s="37"/>
      <c r="HU173" s="37"/>
      <c r="HV173" s="37"/>
      <c r="HW173" s="37"/>
      <c r="HX173" s="37"/>
      <c r="HY173" s="37"/>
      <c r="HZ173" s="37"/>
      <c r="IA173" s="37"/>
      <c r="IB173" s="37"/>
      <c r="IC173" s="37"/>
    </row>
    <row r="174" spans="1:237">
      <c r="A174" s="312"/>
      <c r="B174" s="312"/>
      <c r="C174" s="312"/>
      <c r="D174" s="312"/>
      <c r="E174" s="312"/>
      <c r="H174" s="312"/>
      <c r="I174" s="312"/>
      <c r="J174" s="312"/>
      <c r="K174" s="312"/>
      <c r="L174" s="312"/>
      <c r="M174" s="312"/>
      <c r="N174" s="312"/>
      <c r="O174" s="312"/>
      <c r="P174" s="312"/>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c r="DC174" s="37"/>
      <c r="DD174" s="37"/>
      <c r="DE174" s="37"/>
      <c r="DF174" s="37"/>
      <c r="DG174" s="37"/>
      <c r="DH174" s="37"/>
      <c r="DI174" s="37"/>
      <c r="DJ174" s="37"/>
      <c r="DK174" s="37"/>
      <c r="DL174" s="37"/>
      <c r="DM174" s="37"/>
      <c r="DN174" s="37"/>
      <c r="DO174" s="37"/>
      <c r="DP174" s="37"/>
      <c r="DQ174" s="37"/>
      <c r="DR174" s="37"/>
      <c r="DS174" s="37"/>
      <c r="DT174" s="37"/>
      <c r="DU174" s="37"/>
      <c r="DV174" s="37"/>
      <c r="DW174" s="37"/>
      <c r="DX174" s="37"/>
      <c r="DY174" s="37"/>
      <c r="DZ174" s="37"/>
      <c r="EA174" s="37"/>
      <c r="EB174" s="37"/>
      <c r="EC174" s="37"/>
      <c r="ED174" s="37"/>
      <c r="EE174" s="37"/>
      <c r="EF174" s="37"/>
      <c r="EG174" s="37"/>
      <c r="EH174" s="37"/>
      <c r="EI174" s="37"/>
      <c r="EJ174" s="37"/>
      <c r="EK174" s="37"/>
      <c r="EL174" s="37"/>
      <c r="EM174" s="37"/>
      <c r="EN174" s="37"/>
      <c r="EO174" s="37"/>
      <c r="EP174" s="37"/>
      <c r="EQ174" s="37"/>
      <c r="ER174" s="37"/>
      <c r="ES174" s="37"/>
      <c r="ET174" s="37"/>
      <c r="EU174" s="37"/>
      <c r="EV174" s="37"/>
      <c r="EW174" s="37"/>
      <c r="EX174" s="37"/>
      <c r="EY174" s="37"/>
      <c r="EZ174" s="37"/>
      <c r="FA174" s="37"/>
      <c r="FB174" s="37"/>
      <c r="FC174" s="37"/>
      <c r="FD174" s="37"/>
      <c r="FE174" s="37"/>
      <c r="FF174" s="37"/>
      <c r="FG174" s="37"/>
      <c r="FH174" s="37"/>
      <c r="FI174" s="37"/>
      <c r="FJ174" s="37"/>
      <c r="FK174" s="37"/>
      <c r="FL174" s="37"/>
      <c r="FM174" s="37"/>
      <c r="FN174" s="37"/>
      <c r="FO174" s="37"/>
      <c r="FP174" s="37"/>
      <c r="FQ174" s="37"/>
      <c r="FR174" s="37"/>
      <c r="FS174" s="37"/>
      <c r="FT174" s="37"/>
      <c r="FU174" s="37"/>
      <c r="FV174" s="37"/>
      <c r="FW174" s="37"/>
      <c r="FX174" s="37"/>
      <c r="FY174" s="37"/>
      <c r="FZ174" s="37"/>
      <c r="GA174" s="37"/>
      <c r="GB174" s="37"/>
      <c r="GC174" s="37"/>
      <c r="GD174" s="37"/>
      <c r="GE174" s="37"/>
      <c r="GF174" s="37"/>
      <c r="GG174" s="37"/>
      <c r="GH174" s="37"/>
      <c r="GI174" s="37"/>
      <c r="GJ174" s="37"/>
      <c r="GK174" s="37"/>
      <c r="GL174" s="37"/>
      <c r="GM174" s="37"/>
      <c r="GN174" s="37"/>
      <c r="GO174" s="37"/>
      <c r="GP174" s="37"/>
      <c r="GQ174" s="37"/>
      <c r="GR174" s="37"/>
      <c r="GS174" s="37"/>
      <c r="GT174" s="37"/>
      <c r="GU174" s="37"/>
      <c r="GV174" s="37"/>
      <c r="GW174" s="37"/>
      <c r="GX174" s="37"/>
      <c r="GY174" s="37"/>
      <c r="GZ174" s="37"/>
      <c r="HA174" s="37"/>
      <c r="HB174" s="37"/>
      <c r="HC174" s="37"/>
      <c r="HD174" s="37"/>
      <c r="HE174" s="37"/>
      <c r="HF174" s="37"/>
      <c r="HG174" s="37"/>
      <c r="HH174" s="37"/>
      <c r="HI174" s="37"/>
      <c r="HJ174" s="37"/>
      <c r="HK174" s="37"/>
      <c r="HL174" s="37"/>
      <c r="HM174" s="37"/>
      <c r="HN174" s="37"/>
      <c r="HO174" s="37"/>
      <c r="HP174" s="37"/>
      <c r="HQ174" s="37"/>
      <c r="HR174" s="37"/>
      <c r="HS174" s="37"/>
      <c r="HT174" s="37"/>
      <c r="HU174" s="37"/>
      <c r="HV174" s="37"/>
      <c r="HW174" s="37"/>
      <c r="HX174" s="37"/>
      <c r="HY174" s="37"/>
      <c r="HZ174" s="37"/>
      <c r="IA174" s="37"/>
      <c r="IB174" s="37"/>
      <c r="IC174" s="37"/>
    </row>
    <row r="175" spans="1:237">
      <c r="A175" s="312"/>
      <c r="B175" s="312"/>
      <c r="C175" s="312"/>
      <c r="D175" s="312"/>
      <c r="E175" s="312"/>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c r="DC175" s="37"/>
      <c r="DD175" s="37"/>
      <c r="DE175" s="37"/>
      <c r="DF175" s="37"/>
      <c r="DG175" s="37"/>
      <c r="DH175" s="37"/>
      <c r="DI175" s="37"/>
      <c r="DJ175" s="37"/>
      <c r="DK175" s="37"/>
      <c r="DL175" s="37"/>
      <c r="DM175" s="37"/>
      <c r="DN175" s="37"/>
      <c r="DO175" s="37"/>
      <c r="DP175" s="37"/>
      <c r="DQ175" s="37"/>
      <c r="DR175" s="37"/>
      <c r="DS175" s="37"/>
      <c r="DT175" s="37"/>
      <c r="DU175" s="37"/>
      <c r="DV175" s="37"/>
      <c r="DW175" s="37"/>
      <c r="DX175" s="37"/>
      <c r="DY175" s="37"/>
      <c r="DZ175" s="37"/>
      <c r="EA175" s="37"/>
      <c r="EB175" s="37"/>
      <c r="EC175" s="37"/>
      <c r="ED175" s="37"/>
      <c r="EE175" s="37"/>
      <c r="EF175" s="37"/>
      <c r="EG175" s="37"/>
      <c r="EH175" s="37"/>
      <c r="EI175" s="37"/>
      <c r="EJ175" s="37"/>
      <c r="EK175" s="37"/>
      <c r="EL175" s="37"/>
      <c r="EM175" s="37"/>
      <c r="EN175" s="37"/>
      <c r="EO175" s="37"/>
      <c r="EP175" s="37"/>
      <c r="EQ175" s="37"/>
      <c r="ER175" s="37"/>
      <c r="ES175" s="37"/>
      <c r="ET175" s="37"/>
      <c r="EU175" s="37"/>
      <c r="EV175" s="37"/>
      <c r="EW175" s="37"/>
      <c r="EX175" s="37"/>
      <c r="EY175" s="37"/>
      <c r="EZ175" s="37"/>
      <c r="FA175" s="37"/>
      <c r="FB175" s="37"/>
      <c r="FC175" s="37"/>
      <c r="FD175" s="37"/>
      <c r="FE175" s="37"/>
      <c r="FF175" s="37"/>
      <c r="FG175" s="37"/>
      <c r="FH175" s="37"/>
      <c r="FI175" s="37"/>
      <c r="FJ175" s="37"/>
      <c r="FK175" s="37"/>
      <c r="FL175" s="37"/>
      <c r="FM175" s="37"/>
      <c r="FN175" s="37"/>
      <c r="FO175" s="37"/>
      <c r="FP175" s="37"/>
      <c r="FQ175" s="37"/>
      <c r="FR175" s="37"/>
      <c r="FS175" s="37"/>
      <c r="FT175" s="37"/>
      <c r="FU175" s="37"/>
      <c r="FV175" s="37"/>
      <c r="FW175" s="37"/>
      <c r="FX175" s="37"/>
      <c r="FY175" s="37"/>
      <c r="FZ175" s="37"/>
      <c r="GA175" s="37"/>
      <c r="GB175" s="37"/>
      <c r="GC175" s="37"/>
      <c r="GD175" s="37"/>
      <c r="GE175" s="37"/>
      <c r="GF175" s="37"/>
      <c r="GG175" s="37"/>
      <c r="GH175" s="37"/>
      <c r="GI175" s="37"/>
      <c r="GJ175" s="37"/>
      <c r="GK175" s="37"/>
      <c r="GL175" s="37"/>
      <c r="GM175" s="37"/>
      <c r="GN175" s="37"/>
      <c r="GO175" s="37"/>
      <c r="GP175" s="37"/>
      <c r="GQ175" s="37"/>
      <c r="GR175" s="37"/>
      <c r="GS175" s="37"/>
      <c r="GT175" s="37"/>
      <c r="GU175" s="37"/>
      <c r="GV175" s="37"/>
      <c r="GW175" s="37"/>
      <c r="GX175" s="37"/>
      <c r="GY175" s="37"/>
      <c r="GZ175" s="37"/>
      <c r="HA175" s="37"/>
      <c r="HB175" s="37"/>
      <c r="HC175" s="37"/>
      <c r="HD175" s="37"/>
      <c r="HE175" s="37"/>
      <c r="HF175" s="37"/>
      <c r="HG175" s="37"/>
      <c r="HH175" s="37"/>
      <c r="HI175" s="37"/>
      <c r="HJ175" s="37"/>
      <c r="HK175" s="37"/>
      <c r="HL175" s="37"/>
      <c r="HM175" s="37"/>
      <c r="HN175" s="37"/>
      <c r="HO175" s="37"/>
      <c r="HP175" s="37"/>
      <c r="HQ175" s="37"/>
      <c r="HR175" s="37"/>
      <c r="HS175" s="37"/>
      <c r="HT175" s="37"/>
      <c r="HU175" s="37"/>
      <c r="HV175" s="37"/>
      <c r="HW175" s="37"/>
      <c r="HX175" s="37"/>
      <c r="HY175" s="37"/>
      <c r="HZ175" s="37"/>
      <c r="IA175" s="37"/>
      <c r="IB175" s="37"/>
      <c r="IC175" s="37"/>
    </row>
    <row r="176" spans="1:237" ht="118.5" customHeight="1">
      <c r="A176" s="550" t="s">
        <v>8</v>
      </c>
      <c r="B176" s="737" t="s">
        <v>520</v>
      </c>
      <c r="C176" s="738"/>
      <c r="D176" s="738"/>
      <c r="E176" s="739"/>
      <c r="F176" s="551"/>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c r="DC176" s="37"/>
      <c r="DD176" s="37"/>
      <c r="DE176" s="37"/>
      <c r="DF176" s="37"/>
      <c r="DG176" s="37"/>
      <c r="DH176" s="37"/>
      <c r="DI176" s="37"/>
      <c r="DJ176" s="37"/>
      <c r="DK176" s="37"/>
      <c r="DL176" s="37"/>
      <c r="DM176" s="37"/>
      <c r="DN176" s="37"/>
      <c r="DO176" s="37"/>
      <c r="DP176" s="37"/>
      <c r="DQ176" s="37"/>
      <c r="DR176" s="37"/>
      <c r="DS176" s="37"/>
      <c r="DT176" s="37"/>
      <c r="DU176" s="37"/>
      <c r="DV176" s="37"/>
      <c r="DW176" s="37"/>
      <c r="DX176" s="37"/>
      <c r="DY176" s="37"/>
      <c r="DZ176" s="37"/>
      <c r="EA176" s="37"/>
      <c r="EB176" s="37"/>
      <c r="EC176" s="37"/>
      <c r="ED176" s="37"/>
      <c r="EE176" s="37"/>
      <c r="EF176" s="37"/>
      <c r="EG176" s="37"/>
      <c r="EH176" s="37"/>
      <c r="EI176" s="37"/>
      <c r="EJ176" s="37"/>
      <c r="EK176" s="37"/>
      <c r="EL176" s="37"/>
      <c r="EM176" s="37"/>
      <c r="EN176" s="37"/>
      <c r="EO176" s="37"/>
      <c r="EP176" s="37"/>
      <c r="EQ176" s="37"/>
      <c r="ER176" s="37"/>
      <c r="ES176" s="37"/>
      <c r="ET176" s="37"/>
      <c r="EU176" s="37"/>
      <c r="EV176" s="37"/>
      <c r="EW176" s="37"/>
      <c r="EX176" s="37"/>
      <c r="EY176" s="37"/>
      <c r="EZ176" s="37"/>
      <c r="FA176" s="37"/>
      <c r="FB176" s="37"/>
      <c r="FC176" s="37"/>
      <c r="FD176" s="37"/>
      <c r="FE176" s="37"/>
      <c r="FF176" s="37"/>
      <c r="FG176" s="37"/>
      <c r="FH176" s="37"/>
      <c r="FI176" s="37"/>
      <c r="FJ176" s="37"/>
      <c r="FK176" s="37"/>
      <c r="FL176" s="37"/>
      <c r="FM176" s="37"/>
      <c r="FN176" s="37"/>
      <c r="FO176" s="37"/>
      <c r="FP176" s="37"/>
      <c r="FQ176" s="37"/>
      <c r="FR176" s="37"/>
      <c r="FS176" s="37"/>
      <c r="FT176" s="37"/>
      <c r="FU176" s="37"/>
      <c r="FV176" s="37"/>
      <c r="FW176" s="37"/>
      <c r="FX176" s="37"/>
      <c r="FY176" s="37"/>
      <c r="FZ176" s="37"/>
      <c r="GA176" s="37"/>
      <c r="GB176" s="37"/>
      <c r="GC176" s="37"/>
      <c r="GD176" s="37"/>
      <c r="GE176" s="37"/>
      <c r="GF176" s="37"/>
      <c r="GG176" s="37"/>
      <c r="GH176" s="37"/>
      <c r="GI176" s="37"/>
      <c r="GJ176" s="37"/>
      <c r="GK176" s="37"/>
      <c r="GL176" s="37"/>
      <c r="GM176" s="37"/>
      <c r="GN176" s="37"/>
      <c r="GO176" s="37"/>
      <c r="GP176" s="37"/>
      <c r="GQ176" s="37"/>
      <c r="GR176" s="37"/>
      <c r="GS176" s="37"/>
      <c r="GT176" s="37"/>
      <c r="GU176" s="37"/>
      <c r="GV176" s="37"/>
      <c r="GW176" s="37"/>
      <c r="GX176" s="37"/>
      <c r="GY176" s="37"/>
      <c r="GZ176" s="37"/>
      <c r="HA176" s="37"/>
      <c r="HB176" s="37"/>
      <c r="HC176" s="37"/>
      <c r="HD176" s="37"/>
      <c r="HE176" s="37"/>
      <c r="HF176" s="37"/>
      <c r="HG176" s="37"/>
      <c r="HH176" s="37"/>
      <c r="HI176" s="37"/>
      <c r="HJ176" s="37"/>
      <c r="HK176" s="37"/>
      <c r="HL176" s="37"/>
      <c r="HM176" s="37"/>
      <c r="HN176" s="37"/>
      <c r="HO176" s="37"/>
      <c r="HP176" s="37"/>
      <c r="HQ176" s="37"/>
      <c r="HR176" s="37"/>
      <c r="HS176" s="37"/>
      <c r="HT176" s="37"/>
      <c r="HU176" s="37"/>
      <c r="HV176" s="37"/>
      <c r="HW176" s="37"/>
      <c r="HX176" s="37"/>
      <c r="HY176" s="37"/>
      <c r="HZ176" s="37"/>
      <c r="IA176" s="37"/>
      <c r="IB176" s="37"/>
      <c r="IC176" s="37"/>
    </row>
    <row r="177" spans="1:237">
      <c r="A177" s="312"/>
      <c r="B177" s="312"/>
      <c r="C177" s="312"/>
      <c r="D177" s="312"/>
      <c r="E177" s="312"/>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c r="DC177" s="37"/>
      <c r="DD177" s="37"/>
      <c r="DE177" s="37"/>
      <c r="DF177" s="37"/>
      <c r="DG177" s="37"/>
      <c r="DH177" s="37"/>
      <c r="DI177" s="37"/>
      <c r="DJ177" s="37"/>
      <c r="DK177" s="37"/>
      <c r="DL177" s="37"/>
      <c r="DM177" s="37"/>
      <c r="DN177" s="37"/>
      <c r="DO177" s="37"/>
      <c r="DP177" s="37"/>
      <c r="DQ177" s="37"/>
      <c r="DR177" s="37"/>
      <c r="DS177" s="37"/>
      <c r="DT177" s="37"/>
      <c r="DU177" s="37"/>
      <c r="DV177" s="37"/>
      <c r="DW177" s="37"/>
      <c r="DX177" s="37"/>
      <c r="DY177" s="37"/>
      <c r="DZ177" s="37"/>
      <c r="EA177" s="37"/>
      <c r="EB177" s="37"/>
      <c r="EC177" s="37"/>
      <c r="ED177" s="37"/>
      <c r="EE177" s="37"/>
      <c r="EF177" s="37"/>
      <c r="EG177" s="37"/>
      <c r="EH177" s="37"/>
      <c r="EI177" s="37"/>
      <c r="EJ177" s="37"/>
      <c r="EK177" s="37"/>
      <c r="EL177" s="37"/>
      <c r="EM177" s="37"/>
      <c r="EN177" s="37"/>
      <c r="EO177" s="37"/>
      <c r="EP177" s="37"/>
      <c r="EQ177" s="37"/>
      <c r="ER177" s="37"/>
      <c r="ES177" s="37"/>
      <c r="ET177" s="37"/>
      <c r="EU177" s="37"/>
      <c r="EV177" s="37"/>
      <c r="EW177" s="37"/>
      <c r="EX177" s="37"/>
      <c r="EY177" s="37"/>
      <c r="EZ177" s="37"/>
      <c r="FA177" s="37"/>
      <c r="FB177" s="37"/>
      <c r="FC177" s="37"/>
      <c r="FD177" s="37"/>
      <c r="FE177" s="37"/>
      <c r="FF177" s="37"/>
      <c r="FG177" s="37"/>
      <c r="FH177" s="37"/>
      <c r="FI177" s="37"/>
      <c r="FJ177" s="37"/>
      <c r="FK177" s="37"/>
      <c r="FL177" s="37"/>
      <c r="FM177" s="37"/>
      <c r="FN177" s="37"/>
      <c r="FO177" s="37"/>
      <c r="FP177" s="37"/>
      <c r="FQ177" s="37"/>
      <c r="FR177" s="37"/>
      <c r="FS177" s="37"/>
      <c r="FT177" s="37"/>
      <c r="FU177" s="37"/>
      <c r="FV177" s="37"/>
      <c r="FW177" s="37"/>
      <c r="FX177" s="37"/>
      <c r="FY177" s="37"/>
      <c r="FZ177" s="37"/>
      <c r="GA177" s="37"/>
      <c r="GB177" s="37"/>
      <c r="GC177" s="37"/>
      <c r="GD177" s="37"/>
      <c r="GE177" s="37"/>
      <c r="GF177" s="37"/>
      <c r="GG177" s="37"/>
      <c r="GH177" s="37"/>
      <c r="GI177" s="37"/>
      <c r="GJ177" s="37"/>
      <c r="GK177" s="37"/>
      <c r="GL177" s="37"/>
      <c r="GM177" s="37"/>
      <c r="GN177" s="37"/>
      <c r="GO177" s="37"/>
      <c r="GP177" s="37"/>
      <c r="GQ177" s="37"/>
      <c r="GR177" s="37"/>
      <c r="GS177" s="37"/>
      <c r="GT177" s="37"/>
      <c r="GU177" s="37"/>
      <c r="GV177" s="37"/>
      <c r="GW177" s="37"/>
      <c r="GX177" s="37"/>
      <c r="GY177" s="37"/>
      <c r="GZ177" s="37"/>
      <c r="HA177" s="37"/>
      <c r="HB177" s="37"/>
      <c r="HC177" s="37"/>
      <c r="HD177" s="37"/>
      <c r="HE177" s="37"/>
      <c r="HF177" s="37"/>
      <c r="HG177" s="37"/>
      <c r="HH177" s="37"/>
      <c r="HI177" s="37"/>
      <c r="HJ177" s="37"/>
      <c r="HK177" s="37"/>
      <c r="HL177" s="37"/>
      <c r="HM177" s="37"/>
      <c r="HN177" s="37"/>
      <c r="HO177" s="37"/>
      <c r="HP177" s="37"/>
      <c r="HQ177" s="37"/>
      <c r="HR177" s="37"/>
      <c r="HS177" s="37"/>
      <c r="HT177" s="37"/>
      <c r="HU177" s="37"/>
      <c r="HV177" s="37"/>
      <c r="HW177" s="37"/>
      <c r="HX177" s="37"/>
      <c r="HY177" s="37"/>
      <c r="HZ177" s="37"/>
      <c r="IA177" s="37"/>
      <c r="IB177" s="37"/>
      <c r="IC177" s="37"/>
    </row>
    <row r="178" spans="1:237">
      <c r="A178" s="312"/>
      <c r="B178" s="312"/>
      <c r="C178" s="312"/>
      <c r="D178" s="312"/>
      <c r="E178" s="312"/>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c r="DC178" s="37"/>
      <c r="DD178" s="37"/>
      <c r="DE178" s="37"/>
      <c r="DF178" s="37"/>
      <c r="DG178" s="37"/>
      <c r="DH178" s="37"/>
      <c r="DI178" s="37"/>
      <c r="DJ178" s="37"/>
      <c r="DK178" s="37"/>
      <c r="DL178" s="37"/>
      <c r="DM178" s="37"/>
      <c r="DN178" s="37"/>
      <c r="DO178" s="37"/>
      <c r="DP178" s="37"/>
      <c r="DQ178" s="37"/>
      <c r="DR178" s="37"/>
      <c r="DS178" s="37"/>
      <c r="DT178" s="37"/>
      <c r="DU178" s="37"/>
      <c r="DV178" s="37"/>
      <c r="DW178" s="37"/>
      <c r="DX178" s="37"/>
      <c r="DY178" s="37"/>
      <c r="DZ178" s="37"/>
      <c r="EA178" s="37"/>
      <c r="EB178" s="37"/>
      <c r="EC178" s="37"/>
      <c r="ED178" s="37"/>
      <c r="EE178" s="37"/>
      <c r="EF178" s="37"/>
      <c r="EG178" s="37"/>
      <c r="EH178" s="37"/>
      <c r="EI178" s="37"/>
      <c r="EJ178" s="37"/>
      <c r="EK178" s="37"/>
      <c r="EL178" s="37"/>
      <c r="EM178" s="37"/>
      <c r="EN178" s="37"/>
      <c r="EO178" s="37"/>
      <c r="EP178" s="37"/>
      <c r="EQ178" s="37"/>
      <c r="ER178" s="37"/>
      <c r="ES178" s="37"/>
      <c r="ET178" s="37"/>
      <c r="EU178" s="37"/>
      <c r="EV178" s="37"/>
      <c r="EW178" s="37"/>
      <c r="EX178" s="37"/>
      <c r="EY178" s="37"/>
      <c r="EZ178" s="37"/>
      <c r="FA178" s="37"/>
      <c r="FB178" s="37"/>
      <c r="FC178" s="37"/>
      <c r="FD178" s="37"/>
      <c r="FE178" s="37"/>
      <c r="FF178" s="37"/>
      <c r="FG178" s="37"/>
      <c r="FH178" s="37"/>
      <c r="FI178" s="37"/>
      <c r="FJ178" s="37"/>
      <c r="FK178" s="37"/>
      <c r="FL178" s="37"/>
      <c r="FM178" s="37"/>
      <c r="FN178" s="37"/>
      <c r="FO178" s="37"/>
      <c r="FP178" s="37"/>
      <c r="FQ178" s="37"/>
      <c r="FR178" s="37"/>
      <c r="FS178" s="37"/>
      <c r="FT178" s="37"/>
      <c r="FU178" s="37"/>
      <c r="FV178" s="37"/>
      <c r="FW178" s="37"/>
      <c r="FX178" s="37"/>
      <c r="FY178" s="37"/>
      <c r="FZ178" s="37"/>
      <c r="GA178" s="37"/>
      <c r="GB178" s="37"/>
      <c r="GC178" s="37"/>
      <c r="GD178" s="37"/>
      <c r="GE178" s="37"/>
      <c r="GF178" s="37"/>
      <c r="GG178" s="37"/>
      <c r="GH178" s="37"/>
      <c r="GI178" s="37"/>
      <c r="GJ178" s="37"/>
      <c r="GK178" s="37"/>
      <c r="GL178" s="37"/>
      <c r="GM178" s="37"/>
      <c r="GN178" s="37"/>
      <c r="GO178" s="37"/>
      <c r="GP178" s="37"/>
      <c r="GQ178" s="37"/>
      <c r="GR178" s="37"/>
      <c r="GS178" s="37"/>
      <c r="GT178" s="37"/>
      <c r="GU178" s="37"/>
      <c r="GV178" s="37"/>
      <c r="GW178" s="37"/>
      <c r="GX178" s="37"/>
      <c r="GY178" s="37"/>
      <c r="GZ178" s="37"/>
      <c r="HA178" s="37"/>
      <c r="HB178" s="37"/>
      <c r="HC178" s="37"/>
      <c r="HD178" s="37"/>
      <c r="HE178" s="37"/>
      <c r="HF178" s="37"/>
      <c r="HG178" s="37"/>
      <c r="HH178" s="37"/>
      <c r="HI178" s="37"/>
      <c r="HJ178" s="37"/>
      <c r="HK178" s="37"/>
      <c r="HL178" s="37"/>
      <c r="HM178" s="37"/>
      <c r="HN178" s="37"/>
      <c r="HO178" s="37"/>
      <c r="HP178" s="37"/>
      <c r="HQ178" s="37"/>
      <c r="HR178" s="37"/>
      <c r="HS178" s="37"/>
      <c r="HT178" s="37"/>
      <c r="HU178" s="37"/>
      <c r="HV178" s="37"/>
      <c r="HW178" s="37"/>
      <c r="HX178" s="37"/>
      <c r="HY178" s="37"/>
      <c r="HZ178" s="37"/>
      <c r="IA178" s="37"/>
      <c r="IB178" s="37"/>
      <c r="IC178" s="37"/>
    </row>
    <row r="179" spans="1:237">
      <c r="A179" s="312"/>
      <c r="B179" s="312"/>
      <c r="C179" s="312"/>
      <c r="D179" s="312"/>
      <c r="E179" s="312"/>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c r="DC179" s="37"/>
      <c r="DD179" s="37"/>
      <c r="DE179" s="37"/>
      <c r="DF179" s="37"/>
      <c r="DG179" s="37"/>
      <c r="DH179" s="37"/>
      <c r="DI179" s="37"/>
      <c r="DJ179" s="37"/>
      <c r="DK179" s="37"/>
      <c r="DL179" s="37"/>
      <c r="DM179" s="37"/>
      <c r="DN179" s="37"/>
      <c r="DO179" s="37"/>
      <c r="DP179" s="37"/>
      <c r="DQ179" s="37"/>
      <c r="DR179" s="37"/>
      <c r="DS179" s="37"/>
      <c r="DT179" s="37"/>
      <c r="DU179" s="37"/>
      <c r="DV179" s="37"/>
      <c r="DW179" s="37"/>
      <c r="DX179" s="37"/>
      <c r="DY179" s="37"/>
      <c r="DZ179" s="37"/>
      <c r="EA179" s="37"/>
      <c r="EB179" s="37"/>
      <c r="EC179" s="37"/>
      <c r="ED179" s="37"/>
      <c r="EE179" s="37"/>
      <c r="EF179" s="37"/>
      <c r="EG179" s="37"/>
      <c r="EH179" s="37"/>
      <c r="EI179" s="37"/>
      <c r="EJ179" s="37"/>
      <c r="EK179" s="37"/>
      <c r="EL179" s="37"/>
      <c r="EM179" s="37"/>
      <c r="EN179" s="37"/>
      <c r="EO179" s="37"/>
      <c r="EP179" s="37"/>
      <c r="EQ179" s="37"/>
      <c r="ER179" s="37"/>
      <c r="ES179" s="37"/>
      <c r="ET179" s="37"/>
      <c r="EU179" s="37"/>
      <c r="EV179" s="37"/>
      <c r="EW179" s="37"/>
      <c r="EX179" s="37"/>
      <c r="EY179" s="37"/>
      <c r="EZ179" s="37"/>
      <c r="FA179" s="37"/>
      <c r="FB179" s="37"/>
      <c r="FC179" s="37"/>
      <c r="FD179" s="37"/>
      <c r="FE179" s="37"/>
      <c r="FF179" s="37"/>
      <c r="FG179" s="37"/>
      <c r="FH179" s="37"/>
      <c r="FI179" s="37"/>
      <c r="FJ179" s="37"/>
      <c r="FK179" s="37"/>
      <c r="FL179" s="37"/>
      <c r="FM179" s="37"/>
      <c r="FN179" s="37"/>
      <c r="FO179" s="37"/>
      <c r="FP179" s="37"/>
      <c r="FQ179" s="37"/>
      <c r="FR179" s="37"/>
      <c r="FS179" s="37"/>
      <c r="FT179" s="37"/>
      <c r="FU179" s="37"/>
      <c r="FV179" s="37"/>
      <c r="FW179" s="37"/>
      <c r="FX179" s="37"/>
      <c r="FY179" s="37"/>
      <c r="FZ179" s="37"/>
      <c r="GA179" s="37"/>
      <c r="GB179" s="37"/>
      <c r="GC179" s="37"/>
      <c r="GD179" s="37"/>
      <c r="GE179" s="37"/>
      <c r="GF179" s="37"/>
      <c r="GG179" s="37"/>
      <c r="GH179" s="37"/>
      <c r="GI179" s="37"/>
      <c r="GJ179" s="37"/>
      <c r="GK179" s="37"/>
      <c r="GL179" s="37"/>
      <c r="GM179" s="37"/>
      <c r="GN179" s="37"/>
      <c r="GO179" s="37"/>
      <c r="GP179" s="37"/>
      <c r="GQ179" s="37"/>
      <c r="GR179" s="37"/>
      <c r="GS179" s="37"/>
      <c r="GT179" s="37"/>
      <c r="GU179" s="37"/>
      <c r="GV179" s="37"/>
      <c r="GW179" s="37"/>
      <c r="GX179" s="37"/>
      <c r="GY179" s="37"/>
      <c r="GZ179" s="37"/>
      <c r="HA179" s="37"/>
      <c r="HB179" s="37"/>
      <c r="HC179" s="37"/>
      <c r="HD179" s="37"/>
      <c r="HE179" s="37"/>
      <c r="HF179" s="37"/>
      <c r="HG179" s="37"/>
      <c r="HH179" s="37"/>
      <c r="HI179" s="37"/>
      <c r="HJ179" s="37"/>
      <c r="HK179" s="37"/>
      <c r="HL179" s="37"/>
      <c r="HM179" s="37"/>
      <c r="HN179" s="37"/>
      <c r="HO179" s="37"/>
      <c r="HP179" s="37"/>
      <c r="HQ179" s="37"/>
      <c r="HR179" s="37"/>
      <c r="HS179" s="37"/>
      <c r="HT179" s="37"/>
      <c r="HU179" s="37"/>
      <c r="HV179" s="37"/>
      <c r="HW179" s="37"/>
      <c r="HX179" s="37"/>
      <c r="HY179" s="37"/>
      <c r="HZ179" s="37"/>
      <c r="IA179" s="37"/>
      <c r="IB179" s="37"/>
      <c r="IC179" s="37"/>
    </row>
    <row r="180" spans="1:237">
      <c r="A180" s="312"/>
      <c r="B180" s="312"/>
      <c r="C180" s="312"/>
      <c r="D180" s="312"/>
      <c r="E180" s="312"/>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c r="DC180" s="37"/>
      <c r="DD180" s="37"/>
      <c r="DE180" s="37"/>
      <c r="DF180" s="37"/>
      <c r="DG180" s="37"/>
      <c r="DH180" s="37"/>
      <c r="DI180" s="37"/>
      <c r="DJ180" s="37"/>
      <c r="DK180" s="37"/>
      <c r="DL180" s="37"/>
      <c r="DM180" s="37"/>
      <c r="DN180" s="37"/>
      <c r="DO180" s="37"/>
      <c r="DP180" s="37"/>
      <c r="DQ180" s="37"/>
      <c r="DR180" s="37"/>
      <c r="DS180" s="37"/>
      <c r="DT180" s="37"/>
      <c r="DU180" s="37"/>
      <c r="DV180" s="37"/>
      <c r="DW180" s="37"/>
      <c r="DX180" s="37"/>
      <c r="DY180" s="37"/>
      <c r="DZ180" s="37"/>
      <c r="EA180" s="37"/>
      <c r="EB180" s="37"/>
      <c r="EC180" s="37"/>
      <c r="ED180" s="37"/>
      <c r="EE180" s="37"/>
      <c r="EF180" s="37"/>
      <c r="EG180" s="37"/>
      <c r="EH180" s="37"/>
      <c r="EI180" s="37"/>
      <c r="EJ180" s="37"/>
      <c r="EK180" s="37"/>
      <c r="EL180" s="37"/>
      <c r="EM180" s="37"/>
      <c r="EN180" s="37"/>
      <c r="EO180" s="37"/>
      <c r="EP180" s="37"/>
      <c r="EQ180" s="37"/>
      <c r="ER180" s="37"/>
      <c r="ES180" s="37"/>
      <c r="ET180" s="37"/>
      <c r="EU180" s="37"/>
      <c r="EV180" s="37"/>
      <c r="EW180" s="37"/>
      <c r="EX180" s="37"/>
      <c r="EY180" s="37"/>
      <c r="EZ180" s="37"/>
      <c r="FA180" s="37"/>
      <c r="FB180" s="37"/>
      <c r="FC180" s="37"/>
      <c r="FD180" s="37"/>
      <c r="FE180" s="37"/>
      <c r="FF180" s="37"/>
      <c r="FG180" s="37"/>
      <c r="FH180" s="37"/>
      <c r="FI180" s="37"/>
      <c r="FJ180" s="37"/>
      <c r="FK180" s="37"/>
      <c r="FL180" s="37"/>
      <c r="FM180" s="37"/>
      <c r="FN180" s="37"/>
      <c r="FO180" s="37"/>
      <c r="FP180" s="37"/>
      <c r="FQ180" s="37"/>
      <c r="FR180" s="37"/>
      <c r="FS180" s="37"/>
      <c r="FT180" s="37"/>
      <c r="FU180" s="37"/>
      <c r="FV180" s="37"/>
      <c r="FW180" s="37"/>
      <c r="FX180" s="37"/>
      <c r="FY180" s="37"/>
      <c r="FZ180" s="37"/>
      <c r="GA180" s="37"/>
      <c r="GB180" s="37"/>
      <c r="GC180" s="37"/>
      <c r="GD180" s="37"/>
      <c r="GE180" s="37"/>
      <c r="GF180" s="37"/>
      <c r="GG180" s="37"/>
      <c r="GH180" s="37"/>
      <c r="GI180" s="37"/>
      <c r="GJ180" s="37"/>
      <c r="GK180" s="37"/>
      <c r="GL180" s="37"/>
      <c r="GM180" s="37"/>
      <c r="GN180" s="37"/>
      <c r="GO180" s="37"/>
      <c r="GP180" s="37"/>
      <c r="GQ180" s="37"/>
      <c r="GR180" s="37"/>
      <c r="GS180" s="37"/>
      <c r="GT180" s="37"/>
      <c r="GU180" s="37"/>
      <c r="GV180" s="37"/>
      <c r="GW180" s="37"/>
      <c r="GX180" s="37"/>
      <c r="GY180" s="37"/>
      <c r="GZ180" s="37"/>
      <c r="HA180" s="37"/>
      <c r="HB180" s="37"/>
      <c r="HC180" s="37"/>
      <c r="HD180" s="37"/>
      <c r="HE180" s="37"/>
      <c r="HF180" s="37"/>
      <c r="HG180" s="37"/>
      <c r="HH180" s="37"/>
      <c r="HI180" s="37"/>
      <c r="HJ180" s="37"/>
      <c r="HK180" s="37"/>
      <c r="HL180" s="37"/>
      <c r="HM180" s="37"/>
      <c r="HN180" s="37"/>
      <c r="HO180" s="37"/>
      <c r="HP180" s="37"/>
      <c r="HQ180" s="37"/>
      <c r="HR180" s="37"/>
      <c r="HS180" s="37"/>
      <c r="HT180" s="37"/>
      <c r="HU180" s="37"/>
      <c r="HV180" s="37"/>
      <c r="HW180" s="37"/>
      <c r="HX180" s="37"/>
      <c r="HY180" s="37"/>
      <c r="HZ180" s="37"/>
      <c r="IA180" s="37"/>
      <c r="IB180" s="37"/>
      <c r="IC180" s="37"/>
    </row>
    <row r="181" spans="1:237">
      <c r="A181" s="312"/>
      <c r="B181" s="312"/>
      <c r="C181" s="312"/>
      <c r="D181" s="312"/>
      <c r="E181" s="312"/>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c r="DC181" s="37"/>
      <c r="DD181" s="37"/>
      <c r="DE181" s="37"/>
      <c r="DF181" s="37"/>
      <c r="DG181" s="37"/>
      <c r="DH181" s="37"/>
      <c r="DI181" s="37"/>
      <c r="DJ181" s="37"/>
      <c r="DK181" s="37"/>
      <c r="DL181" s="37"/>
      <c r="DM181" s="37"/>
      <c r="DN181" s="37"/>
      <c r="DO181" s="37"/>
      <c r="DP181" s="37"/>
      <c r="DQ181" s="37"/>
      <c r="DR181" s="37"/>
      <c r="DS181" s="37"/>
      <c r="DT181" s="37"/>
      <c r="DU181" s="37"/>
      <c r="DV181" s="37"/>
      <c r="DW181" s="37"/>
      <c r="DX181" s="37"/>
      <c r="DY181" s="37"/>
      <c r="DZ181" s="37"/>
      <c r="EA181" s="37"/>
      <c r="EB181" s="37"/>
      <c r="EC181" s="37"/>
      <c r="ED181" s="37"/>
      <c r="EE181" s="37"/>
      <c r="EF181" s="37"/>
      <c r="EG181" s="37"/>
      <c r="EH181" s="37"/>
      <c r="EI181" s="37"/>
      <c r="EJ181" s="37"/>
      <c r="EK181" s="37"/>
      <c r="EL181" s="37"/>
      <c r="EM181" s="37"/>
      <c r="EN181" s="37"/>
      <c r="EO181" s="37"/>
      <c r="EP181" s="37"/>
      <c r="EQ181" s="37"/>
      <c r="ER181" s="37"/>
      <c r="ES181" s="37"/>
      <c r="ET181" s="37"/>
      <c r="EU181" s="37"/>
      <c r="EV181" s="37"/>
      <c r="EW181" s="37"/>
      <c r="EX181" s="37"/>
      <c r="EY181" s="37"/>
      <c r="EZ181" s="37"/>
      <c r="FA181" s="37"/>
      <c r="FB181" s="37"/>
      <c r="FC181" s="37"/>
      <c r="FD181" s="37"/>
      <c r="FE181" s="37"/>
      <c r="FF181" s="37"/>
      <c r="FG181" s="37"/>
      <c r="FH181" s="37"/>
      <c r="FI181" s="37"/>
      <c r="FJ181" s="37"/>
      <c r="FK181" s="37"/>
      <c r="FL181" s="37"/>
      <c r="FM181" s="37"/>
      <c r="FN181" s="37"/>
      <c r="FO181" s="37"/>
      <c r="FP181" s="37"/>
      <c r="FQ181" s="37"/>
      <c r="FR181" s="37"/>
      <c r="FS181" s="37"/>
      <c r="FT181" s="37"/>
      <c r="FU181" s="37"/>
      <c r="FV181" s="37"/>
      <c r="FW181" s="37"/>
      <c r="FX181" s="37"/>
      <c r="FY181" s="37"/>
      <c r="FZ181" s="37"/>
      <c r="GA181" s="37"/>
      <c r="GB181" s="37"/>
      <c r="GC181" s="37"/>
      <c r="GD181" s="37"/>
      <c r="GE181" s="37"/>
      <c r="GF181" s="37"/>
      <c r="GG181" s="37"/>
      <c r="GH181" s="37"/>
      <c r="GI181" s="37"/>
      <c r="GJ181" s="37"/>
      <c r="GK181" s="37"/>
      <c r="GL181" s="37"/>
      <c r="GM181" s="37"/>
      <c r="GN181" s="37"/>
      <c r="GO181" s="37"/>
      <c r="GP181" s="37"/>
      <c r="GQ181" s="37"/>
      <c r="GR181" s="37"/>
      <c r="GS181" s="37"/>
      <c r="GT181" s="37"/>
      <c r="GU181" s="37"/>
      <c r="GV181" s="37"/>
      <c r="GW181" s="37"/>
      <c r="GX181" s="37"/>
      <c r="GY181" s="37"/>
      <c r="GZ181" s="37"/>
      <c r="HA181" s="37"/>
      <c r="HB181" s="37"/>
      <c r="HC181" s="37"/>
      <c r="HD181" s="37"/>
      <c r="HE181" s="37"/>
      <c r="HF181" s="37"/>
      <c r="HG181" s="37"/>
      <c r="HH181" s="37"/>
      <c r="HI181" s="37"/>
      <c r="HJ181" s="37"/>
      <c r="HK181" s="37"/>
      <c r="HL181" s="37"/>
      <c r="HM181" s="37"/>
      <c r="HN181" s="37"/>
      <c r="HO181" s="37"/>
      <c r="HP181" s="37"/>
      <c r="HQ181" s="37"/>
      <c r="HR181" s="37"/>
      <c r="HS181" s="37"/>
      <c r="HT181" s="37"/>
      <c r="HU181" s="37"/>
      <c r="HV181" s="37"/>
      <c r="HW181" s="37"/>
      <c r="HX181" s="37"/>
      <c r="HY181" s="37"/>
      <c r="HZ181" s="37"/>
      <c r="IA181" s="37"/>
      <c r="IB181" s="37"/>
      <c r="IC181" s="37"/>
    </row>
    <row r="182" spans="1:237">
      <c r="A182" s="312"/>
      <c r="B182" s="312"/>
      <c r="C182" s="312"/>
      <c r="D182" s="312"/>
      <c r="E182" s="312"/>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c r="DC182" s="37"/>
      <c r="DD182" s="37"/>
      <c r="DE182" s="37"/>
      <c r="DF182" s="37"/>
      <c r="DG182" s="37"/>
      <c r="DH182" s="37"/>
      <c r="DI182" s="37"/>
      <c r="DJ182" s="37"/>
      <c r="DK182" s="37"/>
      <c r="DL182" s="37"/>
      <c r="DM182" s="37"/>
      <c r="DN182" s="37"/>
      <c r="DO182" s="37"/>
      <c r="DP182" s="37"/>
      <c r="DQ182" s="37"/>
      <c r="DR182" s="37"/>
      <c r="DS182" s="37"/>
      <c r="DT182" s="37"/>
      <c r="DU182" s="37"/>
      <c r="DV182" s="37"/>
      <c r="DW182" s="37"/>
      <c r="DX182" s="37"/>
      <c r="DY182" s="37"/>
      <c r="DZ182" s="37"/>
      <c r="EA182" s="37"/>
      <c r="EB182" s="37"/>
      <c r="EC182" s="37"/>
      <c r="ED182" s="37"/>
      <c r="EE182" s="37"/>
      <c r="EF182" s="37"/>
      <c r="EG182" s="37"/>
      <c r="EH182" s="37"/>
      <c r="EI182" s="37"/>
      <c r="EJ182" s="37"/>
      <c r="EK182" s="37"/>
      <c r="EL182" s="37"/>
      <c r="EM182" s="37"/>
      <c r="EN182" s="37"/>
      <c r="EO182" s="37"/>
      <c r="EP182" s="37"/>
      <c r="EQ182" s="37"/>
      <c r="ER182" s="37"/>
      <c r="ES182" s="37"/>
      <c r="ET182" s="37"/>
      <c r="EU182" s="37"/>
      <c r="EV182" s="37"/>
      <c r="EW182" s="37"/>
      <c r="EX182" s="37"/>
      <c r="EY182" s="37"/>
      <c r="EZ182" s="37"/>
      <c r="FA182" s="37"/>
      <c r="FB182" s="37"/>
      <c r="FC182" s="37"/>
      <c r="FD182" s="37"/>
      <c r="FE182" s="37"/>
      <c r="FF182" s="37"/>
      <c r="FG182" s="37"/>
      <c r="FH182" s="37"/>
      <c r="FI182" s="37"/>
      <c r="FJ182" s="37"/>
      <c r="FK182" s="37"/>
      <c r="FL182" s="37"/>
      <c r="FM182" s="37"/>
      <c r="FN182" s="37"/>
      <c r="FO182" s="37"/>
      <c r="FP182" s="37"/>
      <c r="FQ182" s="37"/>
      <c r="FR182" s="37"/>
      <c r="FS182" s="37"/>
      <c r="FT182" s="37"/>
      <c r="FU182" s="37"/>
      <c r="FV182" s="37"/>
      <c r="FW182" s="37"/>
      <c r="FX182" s="37"/>
      <c r="FY182" s="37"/>
      <c r="FZ182" s="37"/>
      <c r="GA182" s="37"/>
      <c r="GB182" s="37"/>
      <c r="GC182" s="37"/>
      <c r="GD182" s="37"/>
      <c r="GE182" s="37"/>
      <c r="GF182" s="37"/>
      <c r="GG182" s="37"/>
      <c r="GH182" s="37"/>
      <c r="GI182" s="37"/>
      <c r="GJ182" s="37"/>
      <c r="GK182" s="37"/>
      <c r="GL182" s="37"/>
      <c r="GM182" s="37"/>
      <c r="GN182" s="37"/>
      <c r="GO182" s="37"/>
      <c r="GP182" s="37"/>
      <c r="GQ182" s="37"/>
      <c r="GR182" s="37"/>
      <c r="GS182" s="37"/>
      <c r="GT182" s="37"/>
      <c r="GU182" s="37"/>
      <c r="GV182" s="37"/>
      <c r="GW182" s="37"/>
      <c r="GX182" s="37"/>
      <c r="GY182" s="37"/>
      <c r="GZ182" s="37"/>
      <c r="HA182" s="37"/>
      <c r="HB182" s="37"/>
      <c r="HC182" s="37"/>
      <c r="HD182" s="37"/>
      <c r="HE182" s="37"/>
      <c r="HF182" s="37"/>
      <c r="HG182" s="37"/>
      <c r="HH182" s="37"/>
      <c r="HI182" s="37"/>
      <c r="HJ182" s="37"/>
      <c r="HK182" s="37"/>
      <c r="HL182" s="37"/>
      <c r="HM182" s="37"/>
      <c r="HN182" s="37"/>
      <c r="HO182" s="37"/>
      <c r="HP182" s="37"/>
      <c r="HQ182" s="37"/>
      <c r="HR182" s="37"/>
      <c r="HS182" s="37"/>
      <c r="HT182" s="37"/>
      <c r="HU182" s="37"/>
      <c r="HV182" s="37"/>
      <c r="HW182" s="37"/>
      <c r="HX182" s="37"/>
      <c r="HY182" s="37"/>
      <c r="HZ182" s="37"/>
      <c r="IA182" s="37"/>
      <c r="IB182" s="37"/>
      <c r="IC182" s="37"/>
    </row>
    <row r="183" spans="1:237">
      <c r="A183" s="312"/>
      <c r="B183" s="312"/>
      <c r="C183" s="312"/>
      <c r="D183" s="312"/>
      <c r="E183" s="312"/>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c r="DC183" s="37"/>
      <c r="DD183" s="37"/>
      <c r="DE183" s="37"/>
      <c r="DF183" s="37"/>
      <c r="DG183" s="37"/>
      <c r="DH183" s="37"/>
      <c r="DI183" s="37"/>
      <c r="DJ183" s="37"/>
      <c r="DK183" s="37"/>
      <c r="DL183" s="37"/>
      <c r="DM183" s="37"/>
      <c r="DN183" s="37"/>
      <c r="DO183" s="37"/>
      <c r="DP183" s="37"/>
      <c r="DQ183" s="37"/>
      <c r="DR183" s="37"/>
      <c r="DS183" s="37"/>
      <c r="DT183" s="37"/>
      <c r="DU183" s="37"/>
      <c r="DV183" s="37"/>
      <c r="DW183" s="37"/>
      <c r="DX183" s="37"/>
      <c r="DY183" s="37"/>
      <c r="DZ183" s="37"/>
      <c r="EA183" s="37"/>
      <c r="EB183" s="37"/>
      <c r="EC183" s="37"/>
      <c r="ED183" s="37"/>
      <c r="EE183" s="37"/>
      <c r="EF183" s="37"/>
      <c r="EG183" s="37"/>
      <c r="EH183" s="37"/>
      <c r="EI183" s="37"/>
      <c r="EJ183" s="37"/>
      <c r="EK183" s="37"/>
      <c r="EL183" s="37"/>
      <c r="EM183" s="37"/>
      <c r="EN183" s="37"/>
      <c r="EO183" s="37"/>
      <c r="EP183" s="37"/>
      <c r="EQ183" s="37"/>
      <c r="ER183" s="37"/>
      <c r="ES183" s="37"/>
      <c r="ET183" s="37"/>
      <c r="EU183" s="37"/>
      <c r="EV183" s="37"/>
      <c r="EW183" s="37"/>
      <c r="EX183" s="37"/>
      <c r="EY183" s="37"/>
      <c r="EZ183" s="37"/>
      <c r="FA183" s="37"/>
      <c r="FB183" s="37"/>
      <c r="FC183" s="37"/>
      <c r="FD183" s="37"/>
      <c r="FE183" s="37"/>
      <c r="FF183" s="37"/>
      <c r="FG183" s="37"/>
      <c r="FH183" s="37"/>
      <c r="FI183" s="37"/>
      <c r="FJ183" s="37"/>
      <c r="FK183" s="37"/>
      <c r="FL183" s="37"/>
      <c r="FM183" s="37"/>
      <c r="FN183" s="37"/>
      <c r="FO183" s="37"/>
      <c r="FP183" s="37"/>
      <c r="FQ183" s="37"/>
      <c r="FR183" s="37"/>
      <c r="FS183" s="37"/>
      <c r="FT183" s="37"/>
      <c r="FU183" s="37"/>
      <c r="FV183" s="37"/>
      <c r="FW183" s="37"/>
      <c r="FX183" s="37"/>
      <c r="FY183" s="37"/>
      <c r="FZ183" s="37"/>
      <c r="GA183" s="37"/>
      <c r="GB183" s="37"/>
      <c r="GC183" s="37"/>
      <c r="GD183" s="37"/>
      <c r="GE183" s="37"/>
      <c r="GF183" s="37"/>
      <c r="GG183" s="37"/>
      <c r="GH183" s="37"/>
      <c r="GI183" s="37"/>
      <c r="GJ183" s="37"/>
      <c r="GK183" s="37"/>
      <c r="GL183" s="37"/>
      <c r="GM183" s="37"/>
      <c r="GN183" s="37"/>
      <c r="GO183" s="37"/>
      <c r="GP183" s="37"/>
      <c r="GQ183" s="37"/>
      <c r="GR183" s="37"/>
      <c r="GS183" s="37"/>
      <c r="GT183" s="37"/>
      <c r="GU183" s="37"/>
      <c r="GV183" s="37"/>
      <c r="GW183" s="37"/>
      <c r="GX183" s="37"/>
      <c r="GY183" s="37"/>
      <c r="GZ183" s="37"/>
      <c r="HA183" s="37"/>
      <c r="HB183" s="37"/>
      <c r="HC183" s="37"/>
      <c r="HD183" s="37"/>
      <c r="HE183" s="37"/>
      <c r="HF183" s="37"/>
      <c r="HG183" s="37"/>
      <c r="HH183" s="37"/>
      <c r="HI183" s="37"/>
      <c r="HJ183" s="37"/>
      <c r="HK183" s="37"/>
      <c r="HL183" s="37"/>
      <c r="HM183" s="37"/>
      <c r="HN183" s="37"/>
      <c r="HO183" s="37"/>
      <c r="HP183" s="37"/>
      <c r="HQ183" s="37"/>
      <c r="HR183" s="37"/>
      <c r="HS183" s="37"/>
      <c r="HT183" s="37"/>
      <c r="HU183" s="37"/>
      <c r="HV183" s="37"/>
      <c r="HW183" s="37"/>
      <c r="HX183" s="37"/>
      <c r="HY183" s="37"/>
      <c r="HZ183" s="37"/>
      <c r="IA183" s="37"/>
      <c r="IB183" s="37"/>
      <c r="IC183" s="37"/>
    </row>
    <row r="184" spans="1:237">
      <c r="A184" s="312"/>
      <c r="B184" s="312"/>
      <c r="C184" s="312"/>
      <c r="D184" s="312"/>
      <c r="E184" s="312"/>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c r="DC184" s="37"/>
      <c r="DD184" s="37"/>
      <c r="DE184" s="37"/>
      <c r="DF184" s="37"/>
      <c r="DG184" s="37"/>
      <c r="DH184" s="37"/>
      <c r="DI184" s="37"/>
      <c r="DJ184" s="37"/>
      <c r="DK184" s="37"/>
      <c r="DL184" s="37"/>
      <c r="DM184" s="37"/>
      <c r="DN184" s="37"/>
      <c r="DO184" s="37"/>
      <c r="DP184" s="37"/>
      <c r="DQ184" s="37"/>
      <c r="DR184" s="37"/>
      <c r="DS184" s="37"/>
      <c r="DT184" s="37"/>
      <c r="DU184" s="37"/>
      <c r="DV184" s="37"/>
      <c r="DW184" s="37"/>
      <c r="DX184" s="37"/>
      <c r="DY184" s="37"/>
      <c r="DZ184" s="37"/>
      <c r="EA184" s="37"/>
      <c r="EB184" s="37"/>
      <c r="EC184" s="37"/>
      <c r="ED184" s="37"/>
      <c r="EE184" s="37"/>
      <c r="EF184" s="37"/>
      <c r="EG184" s="37"/>
      <c r="EH184" s="37"/>
      <c r="EI184" s="37"/>
      <c r="EJ184" s="37"/>
      <c r="EK184" s="37"/>
      <c r="EL184" s="37"/>
      <c r="EM184" s="37"/>
      <c r="EN184" s="37"/>
      <c r="EO184" s="37"/>
      <c r="EP184" s="37"/>
      <c r="EQ184" s="37"/>
      <c r="ER184" s="37"/>
      <c r="ES184" s="37"/>
      <c r="ET184" s="37"/>
      <c r="EU184" s="37"/>
      <c r="EV184" s="37"/>
      <c r="EW184" s="37"/>
      <c r="EX184" s="37"/>
      <c r="EY184" s="37"/>
      <c r="EZ184" s="37"/>
      <c r="FA184" s="37"/>
      <c r="FB184" s="37"/>
      <c r="FC184" s="37"/>
      <c r="FD184" s="37"/>
      <c r="FE184" s="37"/>
      <c r="FF184" s="37"/>
      <c r="FG184" s="37"/>
      <c r="FH184" s="37"/>
      <c r="FI184" s="37"/>
      <c r="FJ184" s="37"/>
      <c r="FK184" s="37"/>
      <c r="FL184" s="37"/>
      <c r="FM184" s="37"/>
      <c r="FN184" s="37"/>
      <c r="FO184" s="37"/>
      <c r="FP184" s="37"/>
      <c r="FQ184" s="37"/>
      <c r="FR184" s="37"/>
      <c r="FS184" s="37"/>
      <c r="FT184" s="37"/>
      <c r="FU184" s="37"/>
      <c r="FV184" s="37"/>
      <c r="FW184" s="37"/>
      <c r="FX184" s="37"/>
      <c r="FY184" s="37"/>
      <c r="FZ184" s="37"/>
      <c r="GA184" s="37"/>
      <c r="GB184" s="37"/>
      <c r="GC184" s="37"/>
      <c r="GD184" s="37"/>
      <c r="GE184" s="37"/>
      <c r="GF184" s="37"/>
      <c r="GG184" s="37"/>
      <c r="GH184" s="37"/>
      <c r="GI184" s="37"/>
      <c r="GJ184" s="37"/>
      <c r="GK184" s="37"/>
      <c r="GL184" s="37"/>
      <c r="GM184" s="37"/>
      <c r="GN184" s="37"/>
      <c r="GO184" s="37"/>
      <c r="GP184" s="37"/>
      <c r="GQ184" s="37"/>
      <c r="GR184" s="37"/>
      <c r="GS184" s="37"/>
      <c r="GT184" s="37"/>
      <c r="GU184" s="37"/>
      <c r="GV184" s="37"/>
      <c r="GW184" s="37"/>
      <c r="GX184" s="37"/>
      <c r="GY184" s="37"/>
      <c r="GZ184" s="37"/>
      <c r="HA184" s="37"/>
      <c r="HB184" s="37"/>
      <c r="HC184" s="37"/>
      <c r="HD184" s="37"/>
      <c r="HE184" s="37"/>
      <c r="HF184" s="37"/>
      <c r="HG184" s="37"/>
      <c r="HH184" s="37"/>
      <c r="HI184" s="37"/>
      <c r="HJ184" s="37"/>
      <c r="HK184" s="37"/>
      <c r="HL184" s="37"/>
      <c r="HM184" s="37"/>
      <c r="HN184" s="37"/>
      <c r="HO184" s="37"/>
      <c r="HP184" s="37"/>
      <c r="HQ184" s="37"/>
      <c r="HR184" s="37"/>
      <c r="HS184" s="37"/>
      <c r="HT184" s="37"/>
      <c r="HU184" s="37"/>
      <c r="HV184" s="37"/>
      <c r="HW184" s="37"/>
      <c r="HX184" s="37"/>
      <c r="HY184" s="37"/>
      <c r="HZ184" s="37"/>
      <c r="IA184" s="37"/>
      <c r="IB184" s="37"/>
      <c r="IC184" s="37"/>
    </row>
    <row r="185" spans="1:237">
      <c r="A185" s="312"/>
      <c r="B185" s="312"/>
      <c r="C185" s="312"/>
      <c r="D185" s="312"/>
      <c r="E185" s="312"/>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c r="DC185" s="37"/>
      <c r="DD185" s="37"/>
      <c r="DE185" s="37"/>
      <c r="DF185" s="37"/>
      <c r="DG185" s="37"/>
      <c r="DH185" s="37"/>
      <c r="DI185" s="37"/>
      <c r="DJ185" s="37"/>
      <c r="DK185" s="37"/>
      <c r="DL185" s="37"/>
      <c r="DM185" s="37"/>
      <c r="DN185" s="37"/>
      <c r="DO185" s="37"/>
      <c r="DP185" s="37"/>
      <c r="DQ185" s="37"/>
      <c r="DR185" s="37"/>
      <c r="DS185" s="37"/>
      <c r="DT185" s="37"/>
      <c r="DU185" s="37"/>
      <c r="DV185" s="37"/>
      <c r="DW185" s="37"/>
      <c r="DX185" s="37"/>
      <c r="DY185" s="37"/>
      <c r="DZ185" s="37"/>
      <c r="EA185" s="37"/>
      <c r="EB185" s="37"/>
      <c r="EC185" s="37"/>
      <c r="ED185" s="37"/>
      <c r="EE185" s="37"/>
      <c r="EF185" s="37"/>
      <c r="EG185" s="37"/>
      <c r="EH185" s="37"/>
      <c r="EI185" s="37"/>
      <c r="EJ185" s="37"/>
      <c r="EK185" s="37"/>
      <c r="EL185" s="37"/>
      <c r="EM185" s="37"/>
      <c r="EN185" s="37"/>
      <c r="EO185" s="37"/>
      <c r="EP185" s="37"/>
      <c r="EQ185" s="37"/>
      <c r="ER185" s="37"/>
      <c r="ES185" s="37"/>
      <c r="ET185" s="37"/>
      <c r="EU185" s="37"/>
      <c r="EV185" s="37"/>
      <c r="EW185" s="37"/>
      <c r="EX185" s="37"/>
      <c r="EY185" s="37"/>
      <c r="EZ185" s="37"/>
      <c r="FA185" s="37"/>
      <c r="FB185" s="37"/>
      <c r="FC185" s="37"/>
      <c r="FD185" s="37"/>
      <c r="FE185" s="37"/>
      <c r="FF185" s="37"/>
      <c r="FG185" s="37"/>
      <c r="FH185" s="37"/>
      <c r="FI185" s="37"/>
      <c r="FJ185" s="37"/>
      <c r="FK185" s="37"/>
      <c r="FL185" s="37"/>
      <c r="FM185" s="37"/>
      <c r="FN185" s="37"/>
      <c r="FO185" s="37"/>
      <c r="FP185" s="37"/>
      <c r="FQ185" s="37"/>
      <c r="FR185" s="37"/>
      <c r="FS185" s="37"/>
      <c r="FT185" s="37"/>
      <c r="FU185" s="37"/>
      <c r="FV185" s="37"/>
      <c r="FW185" s="37"/>
      <c r="FX185" s="37"/>
      <c r="FY185" s="37"/>
      <c r="FZ185" s="37"/>
      <c r="GA185" s="37"/>
      <c r="GB185" s="37"/>
      <c r="GC185" s="37"/>
      <c r="GD185" s="37"/>
      <c r="GE185" s="37"/>
      <c r="GF185" s="37"/>
      <c r="GG185" s="37"/>
      <c r="GH185" s="37"/>
      <c r="GI185" s="37"/>
      <c r="GJ185" s="37"/>
      <c r="GK185" s="37"/>
      <c r="GL185" s="37"/>
      <c r="GM185" s="37"/>
      <c r="GN185" s="37"/>
      <c r="GO185" s="37"/>
      <c r="GP185" s="37"/>
      <c r="GQ185" s="37"/>
      <c r="GR185" s="37"/>
      <c r="GS185" s="37"/>
      <c r="GT185" s="37"/>
      <c r="GU185" s="37"/>
      <c r="GV185" s="37"/>
      <c r="GW185" s="37"/>
      <c r="GX185" s="37"/>
      <c r="GY185" s="37"/>
      <c r="GZ185" s="37"/>
      <c r="HA185" s="37"/>
      <c r="HB185" s="37"/>
      <c r="HC185" s="37"/>
      <c r="HD185" s="37"/>
      <c r="HE185" s="37"/>
      <c r="HF185" s="37"/>
      <c r="HG185" s="37"/>
      <c r="HH185" s="37"/>
      <c r="HI185" s="37"/>
      <c r="HJ185" s="37"/>
      <c r="HK185" s="37"/>
      <c r="HL185" s="37"/>
      <c r="HM185" s="37"/>
      <c r="HN185" s="37"/>
      <c r="HO185" s="37"/>
      <c r="HP185" s="37"/>
      <c r="HQ185" s="37"/>
      <c r="HR185" s="37"/>
      <c r="HS185" s="37"/>
      <c r="HT185" s="37"/>
      <c r="HU185" s="37"/>
      <c r="HV185" s="37"/>
      <c r="HW185" s="37"/>
      <c r="HX185" s="37"/>
      <c r="HY185" s="37"/>
      <c r="HZ185" s="37"/>
      <c r="IA185" s="37"/>
      <c r="IB185" s="37"/>
      <c r="IC185" s="37"/>
    </row>
    <row r="186" spans="1:237">
      <c r="A186" s="312"/>
      <c r="B186" s="312"/>
      <c r="C186" s="312"/>
      <c r="D186" s="312"/>
      <c r="E186" s="312"/>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c r="DC186" s="37"/>
      <c r="DD186" s="37"/>
      <c r="DE186" s="37"/>
      <c r="DF186" s="37"/>
      <c r="DG186" s="37"/>
      <c r="DH186" s="37"/>
      <c r="DI186" s="37"/>
      <c r="DJ186" s="37"/>
      <c r="DK186" s="37"/>
      <c r="DL186" s="37"/>
      <c r="DM186" s="37"/>
      <c r="DN186" s="37"/>
      <c r="DO186" s="37"/>
      <c r="DP186" s="37"/>
      <c r="DQ186" s="37"/>
      <c r="DR186" s="37"/>
      <c r="DS186" s="37"/>
      <c r="DT186" s="37"/>
      <c r="DU186" s="37"/>
      <c r="DV186" s="37"/>
      <c r="DW186" s="37"/>
      <c r="DX186" s="37"/>
      <c r="DY186" s="37"/>
      <c r="DZ186" s="37"/>
      <c r="EA186" s="37"/>
      <c r="EB186" s="37"/>
      <c r="EC186" s="37"/>
      <c r="ED186" s="37"/>
      <c r="EE186" s="37"/>
      <c r="EF186" s="37"/>
      <c r="EG186" s="37"/>
      <c r="EH186" s="37"/>
      <c r="EI186" s="37"/>
      <c r="EJ186" s="37"/>
      <c r="EK186" s="37"/>
      <c r="EL186" s="37"/>
      <c r="EM186" s="37"/>
      <c r="EN186" s="37"/>
      <c r="EO186" s="37"/>
      <c r="EP186" s="37"/>
      <c r="EQ186" s="37"/>
      <c r="ER186" s="37"/>
      <c r="ES186" s="37"/>
      <c r="ET186" s="37"/>
      <c r="EU186" s="37"/>
      <c r="EV186" s="37"/>
      <c r="EW186" s="37"/>
      <c r="EX186" s="37"/>
      <c r="EY186" s="37"/>
      <c r="EZ186" s="37"/>
      <c r="FA186" s="37"/>
      <c r="FB186" s="37"/>
      <c r="FC186" s="37"/>
      <c r="FD186" s="37"/>
      <c r="FE186" s="37"/>
      <c r="FF186" s="37"/>
      <c r="FG186" s="37"/>
      <c r="FH186" s="37"/>
      <c r="FI186" s="37"/>
      <c r="FJ186" s="37"/>
      <c r="FK186" s="37"/>
      <c r="FL186" s="37"/>
      <c r="FM186" s="37"/>
      <c r="FN186" s="37"/>
      <c r="FO186" s="37"/>
      <c r="FP186" s="37"/>
      <c r="FQ186" s="37"/>
      <c r="FR186" s="37"/>
      <c r="FS186" s="37"/>
      <c r="FT186" s="37"/>
      <c r="FU186" s="37"/>
      <c r="FV186" s="37"/>
      <c r="FW186" s="37"/>
      <c r="FX186" s="37"/>
      <c r="FY186" s="37"/>
      <c r="FZ186" s="37"/>
      <c r="GA186" s="37"/>
      <c r="GB186" s="37"/>
      <c r="GC186" s="37"/>
      <c r="GD186" s="37"/>
      <c r="GE186" s="37"/>
      <c r="GF186" s="37"/>
      <c r="GG186" s="37"/>
      <c r="GH186" s="37"/>
      <c r="GI186" s="37"/>
      <c r="GJ186" s="37"/>
      <c r="GK186" s="37"/>
      <c r="GL186" s="37"/>
      <c r="GM186" s="37"/>
      <c r="GN186" s="37"/>
      <c r="GO186" s="37"/>
      <c r="GP186" s="37"/>
      <c r="GQ186" s="37"/>
      <c r="GR186" s="37"/>
      <c r="GS186" s="37"/>
      <c r="GT186" s="37"/>
      <c r="GU186" s="37"/>
      <c r="GV186" s="37"/>
      <c r="GW186" s="37"/>
      <c r="GX186" s="37"/>
      <c r="GY186" s="37"/>
      <c r="GZ186" s="37"/>
      <c r="HA186" s="37"/>
      <c r="HB186" s="37"/>
      <c r="HC186" s="37"/>
      <c r="HD186" s="37"/>
      <c r="HE186" s="37"/>
      <c r="HF186" s="37"/>
      <c r="HG186" s="37"/>
      <c r="HH186" s="37"/>
      <c r="HI186" s="37"/>
      <c r="HJ186" s="37"/>
      <c r="HK186" s="37"/>
      <c r="HL186" s="37"/>
      <c r="HM186" s="37"/>
      <c r="HN186" s="37"/>
      <c r="HO186" s="37"/>
      <c r="HP186" s="37"/>
      <c r="HQ186" s="37"/>
      <c r="HR186" s="37"/>
      <c r="HS186" s="37"/>
      <c r="HT186" s="37"/>
      <c r="HU186" s="37"/>
      <c r="HV186" s="37"/>
      <c r="HW186" s="37"/>
      <c r="HX186" s="37"/>
      <c r="HY186" s="37"/>
      <c r="HZ186" s="37"/>
      <c r="IA186" s="37"/>
      <c r="IB186" s="37"/>
      <c r="IC186" s="37"/>
    </row>
    <row r="187" spans="1:237">
      <c r="A187" s="312"/>
      <c r="B187" s="312"/>
      <c r="C187" s="312"/>
      <c r="D187" s="312"/>
      <c r="E187" s="312"/>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c r="DC187" s="37"/>
      <c r="DD187" s="37"/>
      <c r="DE187" s="37"/>
      <c r="DF187" s="37"/>
      <c r="DG187" s="37"/>
      <c r="DH187" s="37"/>
      <c r="DI187" s="37"/>
      <c r="DJ187" s="37"/>
      <c r="DK187" s="37"/>
      <c r="DL187" s="37"/>
      <c r="DM187" s="37"/>
      <c r="DN187" s="37"/>
      <c r="DO187" s="37"/>
      <c r="DP187" s="37"/>
      <c r="DQ187" s="37"/>
      <c r="DR187" s="37"/>
      <c r="DS187" s="37"/>
      <c r="DT187" s="37"/>
      <c r="DU187" s="37"/>
      <c r="DV187" s="37"/>
      <c r="DW187" s="37"/>
      <c r="DX187" s="37"/>
      <c r="DY187" s="37"/>
      <c r="DZ187" s="37"/>
      <c r="EA187" s="37"/>
      <c r="EB187" s="37"/>
      <c r="EC187" s="37"/>
      <c r="ED187" s="37"/>
      <c r="EE187" s="37"/>
      <c r="EF187" s="37"/>
      <c r="EG187" s="37"/>
      <c r="EH187" s="37"/>
      <c r="EI187" s="37"/>
      <c r="EJ187" s="37"/>
      <c r="EK187" s="37"/>
      <c r="EL187" s="37"/>
      <c r="EM187" s="37"/>
      <c r="EN187" s="37"/>
      <c r="EO187" s="37"/>
      <c r="EP187" s="37"/>
      <c r="EQ187" s="37"/>
      <c r="ER187" s="37"/>
      <c r="ES187" s="37"/>
      <c r="ET187" s="37"/>
      <c r="EU187" s="37"/>
      <c r="EV187" s="37"/>
      <c r="EW187" s="37"/>
      <c r="EX187" s="37"/>
      <c r="EY187" s="37"/>
      <c r="EZ187" s="37"/>
      <c r="FA187" s="37"/>
      <c r="FB187" s="37"/>
      <c r="FC187" s="37"/>
      <c r="FD187" s="37"/>
      <c r="FE187" s="37"/>
      <c r="FF187" s="37"/>
      <c r="FG187" s="37"/>
      <c r="FH187" s="37"/>
      <c r="FI187" s="37"/>
      <c r="FJ187" s="37"/>
      <c r="FK187" s="37"/>
      <c r="FL187" s="37"/>
      <c r="FM187" s="37"/>
      <c r="FN187" s="37"/>
      <c r="FO187" s="37"/>
      <c r="FP187" s="37"/>
      <c r="FQ187" s="37"/>
      <c r="FR187" s="37"/>
      <c r="FS187" s="37"/>
      <c r="FT187" s="37"/>
      <c r="FU187" s="37"/>
      <c r="FV187" s="37"/>
      <c r="FW187" s="37"/>
      <c r="FX187" s="37"/>
      <c r="FY187" s="37"/>
      <c r="FZ187" s="37"/>
      <c r="GA187" s="37"/>
      <c r="GB187" s="37"/>
      <c r="GC187" s="37"/>
      <c r="GD187" s="37"/>
      <c r="GE187" s="37"/>
      <c r="GF187" s="37"/>
      <c r="GG187" s="37"/>
      <c r="GH187" s="37"/>
      <c r="GI187" s="37"/>
      <c r="GJ187" s="37"/>
      <c r="GK187" s="37"/>
      <c r="GL187" s="37"/>
      <c r="GM187" s="37"/>
      <c r="GN187" s="37"/>
      <c r="GO187" s="37"/>
      <c r="GP187" s="37"/>
      <c r="GQ187" s="37"/>
      <c r="GR187" s="37"/>
      <c r="GS187" s="37"/>
      <c r="GT187" s="37"/>
      <c r="GU187" s="37"/>
      <c r="GV187" s="37"/>
      <c r="GW187" s="37"/>
      <c r="GX187" s="37"/>
      <c r="GY187" s="37"/>
      <c r="GZ187" s="37"/>
      <c r="HA187" s="37"/>
      <c r="HB187" s="37"/>
      <c r="HC187" s="37"/>
      <c r="HD187" s="37"/>
      <c r="HE187" s="37"/>
      <c r="HF187" s="37"/>
      <c r="HG187" s="37"/>
      <c r="HH187" s="37"/>
      <c r="HI187" s="37"/>
      <c r="HJ187" s="37"/>
      <c r="HK187" s="37"/>
      <c r="HL187" s="37"/>
      <c r="HM187" s="37"/>
      <c r="HN187" s="37"/>
      <c r="HO187" s="37"/>
      <c r="HP187" s="37"/>
      <c r="HQ187" s="37"/>
      <c r="HR187" s="37"/>
      <c r="HS187" s="37"/>
      <c r="HT187" s="37"/>
      <c r="HU187" s="37"/>
      <c r="HV187" s="37"/>
      <c r="HW187" s="37"/>
      <c r="HX187" s="37"/>
      <c r="HY187" s="37"/>
      <c r="HZ187" s="37"/>
      <c r="IA187" s="37"/>
      <c r="IB187" s="37"/>
      <c r="IC187" s="37"/>
    </row>
    <row r="188" spans="1:237">
      <c r="A188" s="312"/>
      <c r="B188" s="312"/>
      <c r="C188" s="312"/>
      <c r="D188" s="312"/>
      <c r="E188" s="312"/>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c r="DC188" s="37"/>
      <c r="DD188" s="37"/>
      <c r="DE188" s="37"/>
      <c r="DF188" s="37"/>
      <c r="DG188" s="37"/>
      <c r="DH188" s="37"/>
      <c r="DI188" s="37"/>
      <c r="DJ188" s="37"/>
      <c r="DK188" s="37"/>
      <c r="DL188" s="37"/>
      <c r="DM188" s="37"/>
      <c r="DN188" s="37"/>
      <c r="DO188" s="37"/>
      <c r="DP188" s="37"/>
      <c r="DQ188" s="37"/>
      <c r="DR188" s="37"/>
      <c r="DS188" s="37"/>
      <c r="DT188" s="37"/>
      <c r="DU188" s="37"/>
      <c r="DV188" s="37"/>
      <c r="DW188" s="37"/>
      <c r="DX188" s="37"/>
      <c r="DY188" s="37"/>
      <c r="DZ188" s="37"/>
      <c r="EA188" s="37"/>
      <c r="EB188" s="37"/>
      <c r="EC188" s="37"/>
      <c r="ED188" s="37"/>
      <c r="EE188" s="37"/>
      <c r="EF188" s="37"/>
      <c r="EG188" s="37"/>
      <c r="EH188" s="37"/>
      <c r="EI188" s="37"/>
      <c r="EJ188" s="37"/>
      <c r="EK188" s="37"/>
      <c r="EL188" s="37"/>
      <c r="EM188" s="37"/>
      <c r="EN188" s="37"/>
      <c r="EO188" s="37"/>
      <c r="EP188" s="37"/>
      <c r="EQ188" s="37"/>
      <c r="ER188" s="37"/>
      <c r="ES188" s="37"/>
      <c r="ET188" s="37"/>
      <c r="EU188" s="37"/>
      <c r="EV188" s="37"/>
      <c r="EW188" s="37"/>
      <c r="EX188" s="37"/>
      <c r="EY188" s="37"/>
      <c r="EZ188" s="37"/>
      <c r="FA188" s="37"/>
      <c r="FB188" s="37"/>
      <c r="FC188" s="37"/>
      <c r="FD188" s="37"/>
      <c r="FE188" s="37"/>
      <c r="FF188" s="37"/>
      <c r="FG188" s="37"/>
      <c r="FH188" s="37"/>
      <c r="FI188" s="37"/>
      <c r="FJ188" s="37"/>
      <c r="FK188" s="37"/>
      <c r="FL188" s="37"/>
      <c r="FM188" s="37"/>
      <c r="FN188" s="37"/>
      <c r="FO188" s="37"/>
      <c r="FP188" s="37"/>
      <c r="FQ188" s="37"/>
      <c r="FR188" s="37"/>
      <c r="FS188" s="37"/>
      <c r="FT188" s="37"/>
      <c r="FU188" s="37"/>
      <c r="FV188" s="37"/>
      <c r="FW188" s="37"/>
      <c r="FX188" s="37"/>
      <c r="FY188" s="37"/>
      <c r="FZ188" s="37"/>
      <c r="GA188" s="37"/>
      <c r="GB188" s="37"/>
      <c r="GC188" s="37"/>
      <c r="GD188" s="37"/>
      <c r="GE188" s="37"/>
      <c r="GF188" s="37"/>
      <c r="GG188" s="37"/>
      <c r="GH188" s="37"/>
      <c r="GI188" s="37"/>
      <c r="GJ188" s="37"/>
      <c r="GK188" s="37"/>
      <c r="GL188" s="37"/>
      <c r="GM188" s="37"/>
      <c r="GN188" s="37"/>
      <c r="GO188" s="37"/>
      <c r="GP188" s="37"/>
      <c r="GQ188" s="37"/>
      <c r="GR188" s="37"/>
      <c r="GS188" s="37"/>
      <c r="GT188" s="37"/>
      <c r="GU188" s="37"/>
      <c r="GV188" s="37"/>
      <c r="GW188" s="37"/>
      <c r="GX188" s="37"/>
      <c r="GY188" s="37"/>
      <c r="GZ188" s="37"/>
      <c r="HA188" s="37"/>
      <c r="HB188" s="37"/>
      <c r="HC188" s="37"/>
      <c r="HD188" s="37"/>
      <c r="HE188" s="37"/>
      <c r="HF188" s="37"/>
      <c r="HG188" s="37"/>
      <c r="HH188" s="37"/>
      <c r="HI188" s="37"/>
      <c r="HJ188" s="37"/>
      <c r="HK188" s="37"/>
      <c r="HL188" s="37"/>
      <c r="HM188" s="37"/>
      <c r="HN188" s="37"/>
      <c r="HO188" s="37"/>
      <c r="HP188" s="37"/>
      <c r="HQ188" s="37"/>
      <c r="HR188" s="37"/>
      <c r="HS188" s="37"/>
      <c r="HT188" s="37"/>
      <c r="HU188" s="37"/>
      <c r="HV188" s="37"/>
      <c r="HW188" s="37"/>
      <c r="HX188" s="37"/>
      <c r="HY188" s="37"/>
      <c r="HZ188" s="37"/>
      <c r="IA188" s="37"/>
      <c r="IB188" s="37"/>
      <c r="IC188" s="37"/>
    </row>
    <row r="189" spans="1:237">
      <c r="A189" s="312"/>
      <c r="B189" s="312"/>
      <c r="C189" s="312"/>
      <c r="D189" s="312"/>
      <c r="E189" s="312"/>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c r="DC189" s="37"/>
      <c r="DD189" s="37"/>
      <c r="DE189" s="37"/>
      <c r="DF189" s="37"/>
      <c r="DG189" s="37"/>
      <c r="DH189" s="37"/>
      <c r="DI189" s="37"/>
      <c r="DJ189" s="37"/>
      <c r="DK189" s="37"/>
      <c r="DL189" s="37"/>
      <c r="DM189" s="37"/>
      <c r="DN189" s="37"/>
      <c r="DO189" s="37"/>
      <c r="DP189" s="37"/>
      <c r="DQ189" s="37"/>
      <c r="DR189" s="37"/>
      <c r="DS189" s="37"/>
      <c r="DT189" s="37"/>
      <c r="DU189" s="37"/>
      <c r="DV189" s="37"/>
      <c r="DW189" s="37"/>
      <c r="DX189" s="37"/>
      <c r="DY189" s="37"/>
      <c r="DZ189" s="37"/>
      <c r="EA189" s="37"/>
      <c r="EB189" s="37"/>
      <c r="EC189" s="37"/>
      <c r="ED189" s="37"/>
      <c r="EE189" s="37"/>
      <c r="EF189" s="37"/>
      <c r="EG189" s="37"/>
      <c r="EH189" s="37"/>
      <c r="EI189" s="37"/>
      <c r="EJ189" s="37"/>
      <c r="EK189" s="37"/>
      <c r="EL189" s="37"/>
      <c r="EM189" s="37"/>
      <c r="EN189" s="37"/>
      <c r="EO189" s="37"/>
      <c r="EP189" s="37"/>
      <c r="EQ189" s="37"/>
      <c r="ER189" s="37"/>
      <c r="ES189" s="37"/>
      <c r="ET189" s="37"/>
      <c r="EU189" s="37"/>
      <c r="EV189" s="37"/>
      <c r="EW189" s="37"/>
      <c r="EX189" s="37"/>
      <c r="EY189" s="37"/>
      <c r="EZ189" s="37"/>
      <c r="FA189" s="37"/>
      <c r="FB189" s="37"/>
      <c r="FC189" s="37"/>
      <c r="FD189" s="37"/>
      <c r="FE189" s="37"/>
      <c r="FF189" s="37"/>
      <c r="FG189" s="37"/>
      <c r="FH189" s="37"/>
      <c r="FI189" s="37"/>
      <c r="FJ189" s="37"/>
      <c r="FK189" s="37"/>
      <c r="FL189" s="37"/>
      <c r="FM189" s="37"/>
      <c r="FN189" s="37"/>
      <c r="FO189" s="37"/>
      <c r="FP189" s="37"/>
      <c r="FQ189" s="37"/>
      <c r="FR189" s="37"/>
      <c r="FS189" s="37"/>
      <c r="FT189" s="37"/>
      <c r="FU189" s="37"/>
      <c r="FV189" s="37"/>
      <c r="FW189" s="37"/>
      <c r="FX189" s="37"/>
      <c r="FY189" s="37"/>
      <c r="FZ189" s="37"/>
      <c r="GA189" s="37"/>
      <c r="GB189" s="37"/>
      <c r="GC189" s="37"/>
      <c r="GD189" s="37"/>
      <c r="GE189" s="37"/>
      <c r="GF189" s="37"/>
      <c r="GG189" s="37"/>
      <c r="GH189" s="37"/>
      <c r="GI189" s="37"/>
      <c r="GJ189" s="37"/>
      <c r="GK189" s="37"/>
      <c r="GL189" s="37"/>
      <c r="GM189" s="37"/>
      <c r="GN189" s="37"/>
      <c r="GO189" s="37"/>
      <c r="GP189" s="37"/>
      <c r="GQ189" s="37"/>
      <c r="GR189" s="37"/>
      <c r="GS189" s="37"/>
      <c r="GT189" s="37"/>
      <c r="GU189" s="37"/>
      <c r="GV189" s="37"/>
      <c r="GW189" s="37"/>
      <c r="GX189" s="37"/>
      <c r="GY189" s="37"/>
      <c r="GZ189" s="37"/>
      <c r="HA189" s="37"/>
      <c r="HB189" s="37"/>
      <c r="HC189" s="37"/>
      <c r="HD189" s="37"/>
      <c r="HE189" s="37"/>
      <c r="HF189" s="37"/>
      <c r="HG189" s="37"/>
      <c r="HH189" s="37"/>
      <c r="HI189" s="37"/>
      <c r="HJ189" s="37"/>
      <c r="HK189" s="37"/>
      <c r="HL189" s="37"/>
      <c r="HM189" s="37"/>
      <c r="HN189" s="37"/>
      <c r="HO189" s="37"/>
      <c r="HP189" s="37"/>
      <c r="HQ189" s="37"/>
      <c r="HR189" s="37"/>
      <c r="HS189" s="37"/>
      <c r="HT189" s="37"/>
      <c r="HU189" s="37"/>
      <c r="HV189" s="37"/>
      <c r="HW189" s="37"/>
      <c r="HX189" s="37"/>
      <c r="HY189" s="37"/>
      <c r="HZ189" s="37"/>
      <c r="IA189" s="37"/>
      <c r="IB189" s="37"/>
      <c r="IC189" s="37"/>
    </row>
    <row r="190" spans="1:237">
      <c r="A190" s="312"/>
      <c r="B190" s="36"/>
      <c r="C190" s="36"/>
      <c r="D190" s="36"/>
      <c r="E190" s="36"/>
      <c r="F190" s="36"/>
      <c r="G190" s="36"/>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c r="DC190" s="37"/>
      <c r="DD190" s="37"/>
      <c r="DE190" s="37"/>
      <c r="DF190" s="37"/>
      <c r="DG190" s="37"/>
      <c r="DH190" s="37"/>
      <c r="DI190" s="37"/>
      <c r="DJ190" s="37"/>
      <c r="DK190" s="37"/>
      <c r="DL190" s="37"/>
      <c r="DM190" s="37"/>
      <c r="DN190" s="37"/>
      <c r="DO190" s="37"/>
      <c r="DP190" s="37"/>
      <c r="DQ190" s="37"/>
      <c r="DR190" s="37"/>
      <c r="DS190" s="37"/>
      <c r="DT190" s="37"/>
      <c r="DU190" s="37"/>
      <c r="DV190" s="37"/>
      <c r="DW190" s="37"/>
      <c r="DX190" s="37"/>
      <c r="DY190" s="37"/>
      <c r="DZ190" s="37"/>
      <c r="EA190" s="37"/>
      <c r="EB190" s="37"/>
      <c r="EC190" s="37"/>
      <c r="ED190" s="37"/>
      <c r="EE190" s="37"/>
      <c r="EF190" s="37"/>
      <c r="EG190" s="37"/>
      <c r="EH190" s="37"/>
      <c r="EI190" s="37"/>
      <c r="EJ190" s="37"/>
      <c r="EK190" s="37"/>
      <c r="EL190" s="37"/>
      <c r="EM190" s="37"/>
      <c r="EN190" s="37"/>
      <c r="EO190" s="37"/>
      <c r="EP190" s="37"/>
      <c r="EQ190" s="37"/>
      <c r="ER190" s="37"/>
      <c r="ES190" s="37"/>
      <c r="ET190" s="37"/>
      <c r="EU190" s="37"/>
      <c r="EV190" s="37"/>
      <c r="EW190" s="37"/>
      <c r="EX190" s="37"/>
      <c r="EY190" s="37"/>
      <c r="EZ190" s="37"/>
      <c r="FA190" s="37"/>
      <c r="FB190" s="37"/>
      <c r="FC190" s="37"/>
      <c r="FD190" s="37"/>
      <c r="FE190" s="37"/>
      <c r="FF190" s="37"/>
      <c r="FG190" s="37"/>
      <c r="FH190" s="37"/>
      <c r="FI190" s="37"/>
      <c r="FJ190" s="37"/>
      <c r="FK190" s="37"/>
      <c r="FL190" s="37"/>
      <c r="FM190" s="37"/>
      <c r="FN190" s="37"/>
      <c r="FO190" s="37"/>
      <c r="FP190" s="37"/>
      <c r="FQ190" s="37"/>
      <c r="FR190" s="37"/>
      <c r="FS190" s="37"/>
      <c r="FT190" s="37"/>
      <c r="FU190" s="37"/>
      <c r="FV190" s="37"/>
      <c r="FW190" s="37"/>
      <c r="FX190" s="37"/>
      <c r="FY190" s="37"/>
      <c r="FZ190" s="37"/>
      <c r="GA190" s="37"/>
      <c r="GB190" s="37"/>
      <c r="GC190" s="37"/>
      <c r="GD190" s="37"/>
      <c r="GE190" s="37"/>
      <c r="GF190" s="37"/>
      <c r="GG190" s="37"/>
      <c r="GH190" s="37"/>
      <c r="GI190" s="37"/>
      <c r="GJ190" s="37"/>
      <c r="GK190" s="37"/>
      <c r="GL190" s="37"/>
      <c r="GM190" s="37"/>
      <c r="GN190" s="37"/>
      <c r="GO190" s="37"/>
      <c r="GP190" s="37"/>
      <c r="GQ190" s="37"/>
      <c r="GR190" s="37"/>
      <c r="GS190" s="37"/>
      <c r="GT190" s="37"/>
      <c r="GU190" s="37"/>
      <c r="GV190" s="37"/>
      <c r="GW190" s="37"/>
      <c r="GX190" s="37"/>
      <c r="GY190" s="37"/>
      <c r="GZ190" s="37"/>
      <c r="HA190" s="37"/>
      <c r="HB190" s="37"/>
      <c r="HC190" s="37"/>
      <c r="HD190" s="37"/>
      <c r="HE190" s="37"/>
      <c r="HF190" s="37"/>
      <c r="HG190" s="37"/>
      <c r="HH190" s="37"/>
      <c r="HI190" s="37"/>
      <c r="HJ190" s="37"/>
      <c r="HK190" s="37"/>
      <c r="HL190" s="37"/>
      <c r="HM190" s="37"/>
      <c r="HN190" s="37"/>
      <c r="HO190" s="37"/>
      <c r="HP190" s="37"/>
      <c r="HQ190" s="37"/>
      <c r="HR190" s="37"/>
      <c r="HS190" s="37"/>
      <c r="HT190" s="37"/>
      <c r="HU190" s="37"/>
      <c r="HV190" s="37"/>
      <c r="HW190" s="37"/>
      <c r="HX190" s="37"/>
      <c r="HY190" s="37"/>
      <c r="HZ190" s="37"/>
      <c r="IA190" s="37"/>
      <c r="IB190" s="37"/>
      <c r="IC190" s="37"/>
    </row>
    <row r="191" spans="1:237" s="312" customFormat="1">
      <c r="B191" s="36"/>
      <c r="C191" s="36"/>
      <c r="D191" s="36"/>
      <c r="E191" s="36"/>
      <c r="F191" s="36"/>
      <c r="G191" s="36"/>
      <c r="H191" s="36"/>
      <c r="I191" s="36"/>
      <c r="J191" s="36"/>
      <c r="K191" s="36"/>
      <c r="L191" s="36"/>
      <c r="M191" s="36"/>
      <c r="N191" s="36"/>
      <c r="O191" s="36"/>
      <c r="P191" s="36"/>
    </row>
    <row r="192" spans="1:237" s="312" customFormat="1">
      <c r="B192" s="36"/>
      <c r="C192" s="36"/>
      <c r="D192" s="36"/>
      <c r="E192" s="36"/>
      <c r="F192" s="36"/>
      <c r="G192" s="36"/>
      <c r="H192" s="36"/>
      <c r="I192" s="36"/>
      <c r="J192" s="36"/>
      <c r="K192" s="36"/>
      <c r="L192" s="36"/>
      <c r="M192" s="36"/>
      <c r="N192" s="36"/>
      <c r="O192" s="36"/>
      <c r="P192" s="36"/>
    </row>
    <row r="193" spans="2:16" s="312" customFormat="1">
      <c r="B193" s="36"/>
      <c r="C193" s="36"/>
      <c r="D193" s="36"/>
      <c r="E193" s="36"/>
      <c r="F193" s="36"/>
      <c r="G193" s="36"/>
      <c r="H193" s="36"/>
      <c r="I193" s="36"/>
      <c r="J193" s="36"/>
      <c r="K193" s="36"/>
      <c r="L193" s="36"/>
      <c r="M193" s="36"/>
      <c r="N193" s="36"/>
      <c r="O193" s="36"/>
      <c r="P193" s="36"/>
    </row>
    <row r="194" spans="2:16" s="312" customFormat="1">
      <c r="B194" s="36"/>
      <c r="C194" s="36"/>
      <c r="D194" s="36"/>
      <c r="E194" s="36"/>
      <c r="F194" s="36"/>
      <c r="G194" s="36"/>
      <c r="H194" s="36"/>
      <c r="I194" s="36"/>
      <c r="J194" s="36"/>
      <c r="K194" s="36"/>
      <c r="L194" s="36"/>
      <c r="M194" s="36"/>
      <c r="N194" s="36"/>
      <c r="O194" s="36"/>
      <c r="P194" s="36"/>
    </row>
    <row r="195" spans="2:16" s="312" customFormat="1">
      <c r="B195" s="36"/>
      <c r="C195" s="36"/>
      <c r="D195" s="36"/>
      <c r="E195" s="36"/>
      <c r="F195" s="36"/>
      <c r="G195" s="36"/>
      <c r="H195" s="36"/>
      <c r="I195" s="36"/>
      <c r="J195" s="36"/>
      <c r="K195" s="36"/>
      <c r="L195" s="36"/>
      <c r="M195" s="36"/>
      <c r="N195" s="36"/>
      <c r="O195" s="36"/>
      <c r="P195" s="36"/>
    </row>
    <row r="196" spans="2:16" s="312" customFormat="1">
      <c r="B196" s="36"/>
      <c r="C196" s="36"/>
      <c r="D196" s="36"/>
      <c r="E196" s="36"/>
      <c r="F196" s="36"/>
      <c r="G196" s="36"/>
      <c r="H196" s="36"/>
      <c r="I196" s="36"/>
      <c r="J196" s="36"/>
      <c r="K196" s="36"/>
      <c r="L196" s="36"/>
      <c r="M196" s="36"/>
      <c r="N196" s="36"/>
      <c r="O196" s="36"/>
      <c r="P196" s="36"/>
    </row>
    <row r="197" spans="2:16" s="312" customFormat="1">
      <c r="B197" s="36"/>
      <c r="C197" s="36"/>
      <c r="D197" s="36"/>
      <c r="E197" s="36"/>
      <c r="F197" s="36"/>
      <c r="G197" s="36"/>
      <c r="H197" s="36"/>
      <c r="I197" s="36"/>
      <c r="J197" s="36"/>
      <c r="K197" s="36"/>
      <c r="L197" s="36"/>
      <c r="M197" s="36"/>
      <c r="N197" s="36"/>
      <c r="O197" s="36"/>
      <c r="P197" s="36"/>
    </row>
    <row r="198" spans="2:16" s="312" customFormat="1">
      <c r="B198" s="36"/>
      <c r="C198" s="36"/>
      <c r="D198" s="36"/>
      <c r="E198" s="36"/>
      <c r="F198" s="36"/>
      <c r="G198" s="36"/>
      <c r="H198" s="36"/>
      <c r="I198" s="36"/>
      <c r="J198" s="36"/>
      <c r="K198" s="36"/>
      <c r="L198" s="36"/>
      <c r="M198" s="36"/>
      <c r="N198" s="36"/>
      <c r="O198" s="36"/>
      <c r="P198" s="36"/>
    </row>
    <row r="199" spans="2:16" s="312" customFormat="1">
      <c r="H199" s="36"/>
      <c r="I199" s="36"/>
      <c r="J199" s="36"/>
      <c r="K199" s="36"/>
      <c r="L199" s="36"/>
      <c r="M199" s="36"/>
      <c r="N199" s="36"/>
      <c r="O199" s="36"/>
      <c r="P199" s="36"/>
    </row>
    <row r="200" spans="2:16" s="312" customFormat="1">
      <c r="H200" s="36"/>
      <c r="I200" s="36"/>
      <c r="J200" s="36"/>
      <c r="K200" s="36"/>
      <c r="L200" s="36"/>
      <c r="M200" s="36"/>
      <c r="N200" s="36"/>
      <c r="O200" s="36"/>
      <c r="P200" s="36"/>
    </row>
    <row r="201" spans="2:16" s="312" customFormat="1">
      <c r="H201" s="36"/>
      <c r="I201" s="36"/>
      <c r="J201" s="36"/>
      <c r="K201" s="36"/>
      <c r="L201" s="36"/>
      <c r="M201" s="36"/>
      <c r="N201" s="36"/>
      <c r="O201" s="36"/>
      <c r="P201" s="36"/>
    </row>
    <row r="202" spans="2:16" s="312" customFormat="1">
      <c r="H202" s="36"/>
      <c r="I202" s="36"/>
      <c r="J202" s="36"/>
      <c r="K202" s="36"/>
      <c r="L202" s="36"/>
      <c r="M202" s="36"/>
      <c r="N202" s="36"/>
      <c r="O202" s="36"/>
      <c r="P202" s="36"/>
    </row>
    <row r="203" spans="2:16" s="312" customFormat="1">
      <c r="H203" s="36"/>
      <c r="I203" s="36"/>
      <c r="J203" s="36"/>
      <c r="K203" s="36"/>
      <c r="L203" s="36"/>
      <c r="M203" s="36"/>
      <c r="N203" s="36"/>
      <c r="O203" s="36"/>
      <c r="P203" s="36"/>
    </row>
    <row r="204" spans="2:16" s="312" customFormat="1">
      <c r="H204" s="36"/>
      <c r="I204" s="36"/>
      <c r="J204" s="36"/>
      <c r="K204" s="36"/>
      <c r="L204" s="36"/>
      <c r="M204" s="36"/>
      <c r="N204" s="36"/>
      <c r="O204" s="36"/>
      <c r="P204" s="36"/>
    </row>
    <row r="205" spans="2:16" s="312" customFormat="1">
      <c r="H205" s="36"/>
      <c r="I205" s="36"/>
      <c r="J205" s="36"/>
      <c r="K205" s="36"/>
      <c r="L205" s="36"/>
      <c r="M205" s="36"/>
      <c r="N205" s="36"/>
      <c r="O205" s="36"/>
      <c r="P205" s="36"/>
    </row>
    <row r="206" spans="2:16" s="312" customFormat="1">
      <c r="H206" s="36"/>
      <c r="I206" s="36"/>
      <c r="J206" s="36"/>
      <c r="K206" s="36"/>
      <c r="L206" s="36"/>
      <c r="M206" s="36"/>
      <c r="N206" s="36"/>
      <c r="O206" s="36"/>
      <c r="P206" s="36"/>
    </row>
    <row r="207" spans="2:16" s="312" customFormat="1">
      <c r="H207" s="36"/>
      <c r="I207" s="36"/>
      <c r="J207" s="36"/>
      <c r="K207" s="36"/>
      <c r="L207" s="36"/>
      <c r="M207" s="36"/>
      <c r="N207" s="36"/>
      <c r="O207" s="36"/>
      <c r="P207" s="36"/>
    </row>
    <row r="208" spans="2:16" s="312" customFormat="1">
      <c r="H208" s="36"/>
      <c r="I208" s="36"/>
      <c r="J208" s="36"/>
      <c r="K208" s="36"/>
      <c r="L208" s="36"/>
      <c r="M208" s="36"/>
      <c r="N208" s="36"/>
      <c r="O208" s="36"/>
      <c r="P208" s="36"/>
    </row>
    <row r="209" spans="8:16" s="312" customFormat="1">
      <c r="H209" s="36"/>
      <c r="I209" s="36"/>
      <c r="J209" s="36"/>
      <c r="K209" s="36"/>
      <c r="L209" s="36"/>
      <c r="M209" s="36"/>
      <c r="N209" s="36"/>
      <c r="O209" s="36"/>
      <c r="P209" s="36"/>
    </row>
    <row r="210" spans="8:16" s="312" customFormat="1">
      <c r="H210" s="36"/>
      <c r="I210" s="36"/>
      <c r="J210" s="36"/>
      <c r="K210" s="36"/>
      <c r="L210" s="36"/>
      <c r="M210" s="36"/>
      <c r="N210" s="36"/>
      <c r="O210" s="36"/>
      <c r="P210" s="36"/>
    </row>
    <row r="211" spans="8:16" s="312" customFormat="1">
      <c r="H211" s="36"/>
      <c r="I211" s="36"/>
      <c r="J211" s="36"/>
      <c r="K211" s="36"/>
      <c r="L211" s="36"/>
      <c r="M211" s="36"/>
      <c r="N211" s="36"/>
      <c r="O211" s="36"/>
      <c r="P211" s="36"/>
    </row>
    <row r="212" spans="8:16" s="312" customFormat="1">
      <c r="H212" s="36"/>
      <c r="I212" s="36"/>
      <c r="J212" s="36"/>
      <c r="K212" s="36"/>
      <c r="L212" s="36"/>
      <c r="M212" s="36"/>
      <c r="N212" s="36"/>
      <c r="O212" s="36"/>
      <c r="P212" s="36"/>
    </row>
    <row r="213" spans="8:16" s="312" customFormat="1">
      <c r="H213" s="36"/>
      <c r="I213" s="36"/>
      <c r="J213" s="36"/>
      <c r="K213" s="36"/>
      <c r="L213" s="36"/>
      <c r="M213" s="36"/>
      <c r="N213" s="36"/>
      <c r="O213" s="36"/>
      <c r="P213" s="36"/>
    </row>
    <row r="214" spans="8:16" s="312" customFormat="1">
      <c r="H214" s="36"/>
      <c r="I214" s="36"/>
      <c r="J214" s="36"/>
      <c r="K214" s="36"/>
      <c r="L214" s="36"/>
      <c r="M214" s="36"/>
      <c r="N214" s="36"/>
      <c r="O214" s="36"/>
      <c r="P214" s="36"/>
    </row>
    <row r="215" spans="8:16" s="312" customFormat="1">
      <c r="H215" s="36"/>
      <c r="I215" s="36"/>
      <c r="J215" s="36"/>
      <c r="K215" s="36"/>
      <c r="L215" s="36"/>
      <c r="M215" s="36"/>
      <c r="N215" s="36"/>
      <c r="O215" s="36"/>
      <c r="P215" s="36"/>
    </row>
    <row r="216" spans="8:16" s="312" customFormat="1">
      <c r="H216" s="36"/>
      <c r="I216" s="36"/>
      <c r="J216" s="36"/>
      <c r="K216" s="36"/>
      <c r="L216" s="36"/>
      <c r="M216" s="36"/>
      <c r="N216" s="36"/>
      <c r="O216" s="36"/>
      <c r="P216" s="36"/>
    </row>
    <row r="217" spans="8:16" s="312" customFormat="1">
      <c r="H217" s="36"/>
      <c r="I217" s="36"/>
      <c r="J217" s="36"/>
      <c r="K217" s="36"/>
      <c r="L217" s="36"/>
      <c r="M217" s="36"/>
      <c r="N217" s="36"/>
      <c r="O217" s="36"/>
      <c r="P217" s="36"/>
    </row>
    <row r="218" spans="8:16" s="312" customFormat="1">
      <c r="H218" s="36"/>
      <c r="I218" s="36"/>
      <c r="J218" s="36"/>
      <c r="K218" s="36"/>
      <c r="L218" s="36"/>
      <c r="M218" s="36"/>
      <c r="N218" s="36"/>
      <c r="O218" s="36"/>
      <c r="P218" s="36"/>
    </row>
    <row r="219" spans="8:16" s="312" customFormat="1">
      <c r="H219" s="36"/>
      <c r="I219" s="36"/>
      <c r="J219" s="36"/>
      <c r="K219" s="36"/>
      <c r="L219" s="36"/>
      <c r="M219" s="36"/>
      <c r="N219" s="36"/>
      <c r="O219" s="36"/>
      <c r="P219" s="36"/>
    </row>
    <row r="220" spans="8:16" s="312" customFormat="1">
      <c r="H220" s="36"/>
      <c r="I220" s="36"/>
      <c r="J220" s="36"/>
      <c r="K220" s="36"/>
      <c r="L220" s="36"/>
      <c r="M220" s="36"/>
      <c r="N220" s="36"/>
      <c r="O220" s="36"/>
      <c r="P220" s="36"/>
    </row>
    <row r="221" spans="8:16" s="312" customFormat="1">
      <c r="H221" s="36"/>
      <c r="I221" s="36"/>
      <c r="J221" s="36"/>
      <c r="K221" s="36"/>
      <c r="L221" s="36"/>
      <c r="M221" s="36"/>
      <c r="N221" s="36"/>
      <c r="O221" s="36"/>
      <c r="P221" s="36"/>
    </row>
    <row r="222" spans="8:16" s="312" customFormat="1">
      <c r="H222" s="36"/>
      <c r="I222" s="36"/>
      <c r="J222" s="36"/>
      <c r="K222" s="36"/>
      <c r="L222" s="36"/>
      <c r="M222" s="36"/>
      <c r="N222" s="36"/>
      <c r="O222" s="36"/>
      <c r="P222" s="36"/>
    </row>
    <row r="223" spans="8:16" s="312" customFormat="1">
      <c r="H223" s="36"/>
      <c r="I223" s="36"/>
      <c r="J223" s="36"/>
      <c r="K223" s="36"/>
      <c r="L223" s="36"/>
      <c r="M223" s="36"/>
      <c r="N223" s="36"/>
      <c r="O223" s="36"/>
      <c r="P223" s="36"/>
    </row>
    <row r="224" spans="8:16" s="312" customFormat="1">
      <c r="H224" s="36"/>
      <c r="I224" s="36"/>
      <c r="J224" s="36"/>
      <c r="K224" s="36"/>
      <c r="L224" s="36"/>
      <c r="M224" s="36"/>
      <c r="N224" s="36"/>
      <c r="O224" s="36"/>
      <c r="P224" s="36"/>
    </row>
    <row r="225" spans="8:16" s="312" customFormat="1">
      <c r="H225" s="36"/>
      <c r="I225" s="36"/>
      <c r="J225" s="36"/>
      <c r="K225" s="36"/>
      <c r="L225" s="36"/>
      <c r="M225" s="36"/>
      <c r="N225" s="36"/>
      <c r="O225" s="36"/>
      <c r="P225" s="36"/>
    </row>
    <row r="226" spans="8:16" s="312" customFormat="1">
      <c r="H226" s="36"/>
      <c r="I226" s="36"/>
      <c r="J226" s="36"/>
      <c r="K226" s="36"/>
      <c r="L226" s="36"/>
      <c r="M226" s="36"/>
      <c r="N226" s="36"/>
      <c r="O226" s="36"/>
      <c r="P226" s="36"/>
    </row>
    <row r="227" spans="8:16" s="312" customFormat="1">
      <c r="H227" s="36"/>
      <c r="I227" s="36"/>
      <c r="J227" s="36"/>
      <c r="K227" s="36"/>
      <c r="L227" s="36"/>
      <c r="M227" s="36"/>
      <c r="N227" s="36"/>
      <c r="O227" s="36"/>
      <c r="P227" s="36"/>
    </row>
    <row r="228" spans="8:16" s="312" customFormat="1">
      <c r="H228" s="36"/>
      <c r="I228" s="36"/>
      <c r="J228" s="36"/>
      <c r="K228" s="36"/>
      <c r="L228" s="36"/>
      <c r="M228" s="36"/>
      <c r="N228" s="36"/>
      <c r="O228" s="36"/>
      <c r="P228" s="36"/>
    </row>
    <row r="229" spans="8:16" s="312" customFormat="1">
      <c r="H229" s="36"/>
      <c r="I229" s="36"/>
      <c r="J229" s="36"/>
      <c r="K229" s="36"/>
      <c r="L229" s="36"/>
      <c r="M229" s="36"/>
      <c r="N229" s="36"/>
      <c r="O229" s="36"/>
      <c r="P229" s="36"/>
    </row>
    <row r="230" spans="8:16" s="312" customFormat="1">
      <c r="H230" s="36"/>
      <c r="I230" s="36"/>
      <c r="J230" s="36"/>
      <c r="K230" s="36"/>
      <c r="L230" s="36"/>
      <c r="M230" s="36"/>
      <c r="N230" s="36"/>
      <c r="O230" s="36"/>
      <c r="P230" s="36"/>
    </row>
    <row r="231" spans="8:16" s="312" customFormat="1">
      <c r="H231" s="36"/>
      <c r="I231" s="36"/>
      <c r="J231" s="36"/>
      <c r="K231" s="36"/>
      <c r="L231" s="36"/>
      <c r="M231" s="36"/>
      <c r="N231" s="36"/>
      <c r="O231" s="36"/>
      <c r="P231" s="36"/>
    </row>
    <row r="232" spans="8:16" s="312" customFormat="1">
      <c r="H232" s="36"/>
      <c r="I232" s="36"/>
      <c r="J232" s="36"/>
      <c r="K232" s="36"/>
      <c r="L232" s="36"/>
      <c r="M232" s="36"/>
      <c r="N232" s="36"/>
      <c r="O232" s="36"/>
      <c r="P232" s="36"/>
    </row>
    <row r="233" spans="8:16" s="312" customFormat="1">
      <c r="H233" s="36"/>
      <c r="I233" s="36"/>
      <c r="J233" s="36"/>
      <c r="K233" s="36"/>
      <c r="L233" s="36"/>
      <c r="M233" s="36"/>
      <c r="N233" s="36"/>
      <c r="O233" s="36"/>
      <c r="P233" s="36"/>
    </row>
    <row r="234" spans="8:16" s="312" customFormat="1">
      <c r="H234" s="36"/>
      <c r="I234" s="36"/>
      <c r="J234" s="36"/>
      <c r="K234" s="36"/>
      <c r="L234" s="36"/>
      <c r="M234" s="36"/>
      <c r="N234" s="36"/>
      <c r="O234" s="36"/>
      <c r="P234" s="36"/>
    </row>
    <row r="235" spans="8:16" s="312" customFormat="1">
      <c r="H235" s="36"/>
      <c r="I235" s="36"/>
      <c r="J235" s="36"/>
      <c r="K235" s="36"/>
      <c r="L235" s="36"/>
      <c r="M235" s="36"/>
      <c r="N235" s="36"/>
      <c r="O235" s="36"/>
      <c r="P235" s="36"/>
    </row>
    <row r="236" spans="8:16" s="312" customFormat="1">
      <c r="H236" s="36"/>
      <c r="I236" s="36"/>
      <c r="J236" s="36"/>
      <c r="K236" s="36"/>
      <c r="L236" s="36"/>
      <c r="M236" s="36"/>
      <c r="N236" s="36"/>
      <c r="O236" s="36"/>
      <c r="P236" s="36"/>
    </row>
    <row r="237" spans="8:16" s="312" customFormat="1">
      <c r="H237" s="36"/>
      <c r="I237" s="36"/>
      <c r="J237" s="36"/>
      <c r="K237" s="36"/>
      <c r="L237" s="36"/>
      <c r="M237" s="36"/>
      <c r="N237" s="36"/>
      <c r="O237" s="36"/>
      <c r="P237" s="36"/>
    </row>
    <row r="238" spans="8:16" s="312" customFormat="1">
      <c r="H238" s="36"/>
      <c r="I238" s="36"/>
      <c r="J238" s="36"/>
      <c r="K238" s="36"/>
      <c r="L238" s="36"/>
      <c r="M238" s="36"/>
      <c r="N238" s="36"/>
      <c r="O238" s="36"/>
      <c r="P238" s="36"/>
    </row>
    <row r="239" spans="8:16" s="312" customFormat="1">
      <c r="H239" s="36"/>
      <c r="I239" s="36"/>
      <c r="J239" s="36"/>
      <c r="K239" s="36"/>
      <c r="L239" s="36"/>
      <c r="M239" s="36"/>
      <c r="N239" s="36"/>
      <c r="O239" s="36"/>
      <c r="P239" s="36"/>
    </row>
    <row r="240" spans="8:16" s="312" customFormat="1">
      <c r="H240" s="36"/>
      <c r="I240" s="36"/>
      <c r="J240" s="36"/>
      <c r="K240" s="36"/>
      <c r="L240" s="36"/>
      <c r="M240" s="36"/>
      <c r="N240" s="36"/>
      <c r="O240" s="36"/>
      <c r="P240" s="36"/>
    </row>
    <row r="241" spans="8:16" s="312" customFormat="1">
      <c r="H241" s="36"/>
      <c r="I241" s="36"/>
      <c r="J241" s="36"/>
      <c r="K241" s="36"/>
      <c r="L241" s="36"/>
      <c r="M241" s="36"/>
      <c r="N241" s="36"/>
      <c r="O241" s="36"/>
      <c r="P241" s="36"/>
    </row>
    <row r="242" spans="8:16" s="312" customFormat="1">
      <c r="H242" s="36"/>
      <c r="I242" s="36"/>
      <c r="J242" s="36"/>
      <c r="K242" s="36"/>
      <c r="L242" s="36"/>
      <c r="M242" s="36"/>
      <c r="N242" s="36"/>
      <c r="O242" s="36"/>
      <c r="P242" s="36"/>
    </row>
    <row r="243" spans="8:16" s="312" customFormat="1">
      <c r="H243" s="36"/>
      <c r="I243" s="36"/>
      <c r="J243" s="36"/>
      <c r="K243" s="36"/>
      <c r="L243" s="36"/>
      <c r="M243" s="36"/>
      <c r="N243" s="36"/>
      <c r="O243" s="36"/>
      <c r="P243" s="36"/>
    </row>
    <row r="244" spans="8:16" s="312" customFormat="1">
      <c r="H244" s="36"/>
      <c r="I244" s="36"/>
      <c r="J244" s="36"/>
      <c r="K244" s="36"/>
      <c r="L244" s="36"/>
      <c r="M244" s="36"/>
      <c r="N244" s="36"/>
      <c r="O244" s="36"/>
      <c r="P244" s="36"/>
    </row>
    <row r="245" spans="8:16" s="312" customFormat="1">
      <c r="H245" s="36"/>
      <c r="I245" s="36"/>
      <c r="J245" s="36"/>
      <c r="K245" s="36"/>
      <c r="L245" s="36"/>
      <c r="M245" s="36"/>
      <c r="N245" s="36"/>
      <c r="O245" s="36"/>
      <c r="P245" s="36"/>
    </row>
    <row r="246" spans="8:16" s="312" customFormat="1">
      <c r="H246" s="36"/>
      <c r="I246" s="36"/>
      <c r="J246" s="36"/>
      <c r="K246" s="36"/>
      <c r="L246" s="36"/>
      <c r="M246" s="36"/>
      <c r="N246" s="36"/>
      <c r="O246" s="36"/>
      <c r="P246" s="36"/>
    </row>
    <row r="247" spans="8:16" s="312" customFormat="1">
      <c r="H247" s="36"/>
      <c r="I247" s="36"/>
      <c r="J247" s="36"/>
      <c r="K247" s="36"/>
      <c r="L247" s="36"/>
      <c r="M247" s="36"/>
      <c r="N247" s="36"/>
      <c r="O247" s="36"/>
      <c r="P247" s="36"/>
    </row>
    <row r="248" spans="8:16" s="312" customFormat="1">
      <c r="H248" s="36"/>
      <c r="I248" s="36"/>
      <c r="J248" s="36"/>
      <c r="K248" s="36"/>
      <c r="L248" s="36"/>
      <c r="M248" s="36"/>
      <c r="N248" s="36"/>
      <c r="O248" s="36"/>
      <c r="P248" s="36"/>
    </row>
    <row r="249" spans="8:16" s="312" customFormat="1">
      <c r="H249" s="36"/>
      <c r="I249" s="36"/>
      <c r="J249" s="36"/>
      <c r="K249" s="36"/>
      <c r="L249" s="36"/>
      <c r="M249" s="36"/>
      <c r="N249" s="36"/>
      <c r="O249" s="36"/>
      <c r="P249" s="36"/>
    </row>
    <row r="250" spans="8:16" s="312" customFormat="1">
      <c r="H250" s="36"/>
      <c r="I250" s="36"/>
      <c r="J250" s="36"/>
      <c r="K250" s="36"/>
      <c r="L250" s="36"/>
      <c r="M250" s="36"/>
      <c r="N250" s="36"/>
      <c r="O250" s="36"/>
      <c r="P250" s="36"/>
    </row>
    <row r="251" spans="8:16" s="312" customFormat="1">
      <c r="H251" s="36"/>
      <c r="I251" s="36"/>
      <c r="J251" s="36"/>
      <c r="K251" s="36"/>
      <c r="L251" s="36"/>
      <c r="M251" s="36"/>
      <c r="N251" s="36"/>
      <c r="O251" s="36"/>
      <c r="P251" s="36"/>
    </row>
    <row r="252" spans="8:16" s="312" customFormat="1">
      <c r="H252" s="36"/>
      <c r="I252" s="36"/>
      <c r="J252" s="36"/>
      <c r="K252" s="36"/>
      <c r="L252" s="36"/>
      <c r="M252" s="36"/>
      <c r="N252" s="36"/>
      <c r="O252" s="36"/>
      <c r="P252" s="36"/>
    </row>
    <row r="253" spans="8:16" s="312" customFormat="1">
      <c r="H253" s="36"/>
      <c r="I253" s="36"/>
      <c r="J253" s="36"/>
      <c r="K253" s="36"/>
      <c r="L253" s="36"/>
      <c r="M253" s="36"/>
      <c r="N253" s="36"/>
      <c r="O253" s="36"/>
      <c r="P253" s="36"/>
    </row>
    <row r="254" spans="8:16" s="312" customFormat="1">
      <c r="H254" s="36"/>
      <c r="I254" s="36"/>
      <c r="J254" s="36"/>
      <c r="K254" s="36"/>
      <c r="L254" s="36"/>
      <c r="M254" s="36"/>
      <c r="N254" s="36"/>
      <c r="O254" s="36"/>
      <c r="P254" s="36"/>
    </row>
    <row r="255" spans="8:16" s="312" customFormat="1">
      <c r="H255" s="36"/>
      <c r="I255" s="36"/>
      <c r="J255" s="36"/>
      <c r="K255" s="36"/>
      <c r="L255" s="36"/>
      <c r="M255" s="36"/>
      <c r="N255" s="36"/>
      <c r="O255" s="36"/>
      <c r="P255" s="36"/>
    </row>
    <row r="256" spans="8:16" s="312" customFormat="1">
      <c r="H256" s="36"/>
      <c r="I256" s="36"/>
      <c r="J256" s="36"/>
      <c r="K256" s="36"/>
      <c r="L256" s="36"/>
      <c r="M256" s="36"/>
      <c r="N256" s="36"/>
      <c r="O256" s="36"/>
      <c r="P256" s="36"/>
    </row>
    <row r="257" spans="8:16" s="312" customFormat="1">
      <c r="H257" s="36"/>
      <c r="I257" s="36"/>
      <c r="J257" s="36"/>
      <c r="K257" s="36"/>
      <c r="L257" s="36"/>
      <c r="M257" s="36"/>
      <c r="N257" s="36"/>
      <c r="O257" s="36"/>
      <c r="P257" s="36"/>
    </row>
    <row r="258" spans="8:16" s="312" customFormat="1">
      <c r="H258" s="36"/>
      <c r="I258" s="36"/>
      <c r="J258" s="36"/>
      <c r="K258" s="36"/>
      <c r="L258" s="36"/>
      <c r="M258" s="36"/>
      <c r="N258" s="36"/>
      <c r="O258" s="36"/>
      <c r="P258" s="36"/>
    </row>
    <row r="259" spans="8:16" s="312" customFormat="1">
      <c r="H259" s="36"/>
      <c r="I259" s="36"/>
      <c r="J259" s="36"/>
      <c r="K259" s="36"/>
      <c r="L259" s="36"/>
      <c r="M259" s="36"/>
      <c r="N259" s="36"/>
      <c r="O259" s="36"/>
      <c r="P259" s="36"/>
    </row>
    <row r="260" spans="8:16" s="312" customFormat="1">
      <c r="H260" s="36"/>
      <c r="I260" s="36"/>
      <c r="J260" s="36"/>
      <c r="K260" s="36"/>
      <c r="L260" s="36"/>
      <c r="M260" s="36"/>
      <c r="N260" s="36"/>
      <c r="O260" s="36"/>
      <c r="P260" s="36"/>
    </row>
    <row r="261" spans="8:16" s="312" customFormat="1">
      <c r="H261" s="36"/>
      <c r="I261" s="36"/>
      <c r="J261" s="36"/>
      <c r="K261" s="36"/>
      <c r="L261" s="36"/>
      <c r="M261" s="36"/>
      <c r="N261" s="36"/>
      <c r="O261" s="36"/>
      <c r="P261" s="36"/>
    </row>
    <row r="262" spans="8:16" s="312" customFormat="1">
      <c r="H262" s="36"/>
      <c r="I262" s="36"/>
      <c r="J262" s="36"/>
      <c r="K262" s="36"/>
      <c r="L262" s="36"/>
      <c r="M262" s="36"/>
      <c r="N262" s="36"/>
      <c r="O262" s="36"/>
      <c r="P262" s="36"/>
    </row>
    <row r="263" spans="8:16" s="312" customFormat="1">
      <c r="H263" s="36"/>
      <c r="I263" s="36"/>
      <c r="J263" s="36"/>
      <c r="K263" s="36"/>
      <c r="L263" s="36"/>
      <c r="M263" s="36"/>
      <c r="N263" s="36"/>
      <c r="O263" s="36"/>
      <c r="P263" s="36"/>
    </row>
    <row r="264" spans="8:16" s="312" customFormat="1">
      <c r="H264" s="36"/>
      <c r="I264" s="36"/>
      <c r="J264" s="36"/>
      <c r="K264" s="36"/>
      <c r="L264" s="36"/>
      <c r="M264" s="36"/>
      <c r="N264" s="36"/>
      <c r="O264" s="36"/>
      <c r="P264" s="36"/>
    </row>
    <row r="265" spans="8:16" s="312" customFormat="1">
      <c r="H265" s="36"/>
      <c r="I265" s="36"/>
      <c r="J265" s="36"/>
      <c r="K265" s="36"/>
      <c r="L265" s="36"/>
      <c r="M265" s="36"/>
      <c r="N265" s="36"/>
      <c r="O265" s="36"/>
      <c r="P265" s="36"/>
    </row>
    <row r="266" spans="8:16" s="312" customFormat="1">
      <c r="H266" s="36"/>
      <c r="I266" s="36"/>
      <c r="J266" s="36"/>
      <c r="K266" s="36"/>
      <c r="L266" s="36"/>
      <c r="M266" s="36"/>
      <c r="N266" s="36"/>
      <c r="O266" s="36"/>
      <c r="P266" s="36"/>
    </row>
    <row r="267" spans="8:16" s="312" customFormat="1">
      <c r="H267" s="36"/>
      <c r="I267" s="36"/>
      <c r="J267" s="36"/>
      <c r="K267" s="36"/>
      <c r="L267" s="36"/>
      <c r="M267" s="36"/>
      <c r="N267" s="36"/>
      <c r="O267" s="36"/>
      <c r="P267" s="36"/>
    </row>
    <row r="268" spans="8:16" s="312" customFormat="1">
      <c r="H268" s="36"/>
      <c r="I268" s="36"/>
      <c r="J268" s="36"/>
      <c r="K268" s="36"/>
      <c r="L268" s="36"/>
      <c r="M268" s="36"/>
      <c r="N268" s="36"/>
      <c r="O268" s="36"/>
      <c r="P268" s="36"/>
    </row>
    <row r="269" spans="8:16" s="312" customFormat="1">
      <c r="H269" s="36"/>
      <c r="I269" s="36"/>
      <c r="J269" s="36"/>
      <c r="K269" s="36"/>
      <c r="L269" s="36"/>
      <c r="M269" s="36"/>
      <c r="N269" s="36"/>
      <c r="O269" s="36"/>
      <c r="P269" s="36"/>
    </row>
    <row r="270" spans="8:16" s="312" customFormat="1">
      <c r="H270" s="36"/>
      <c r="I270" s="36"/>
      <c r="J270" s="36"/>
      <c r="K270" s="36"/>
      <c r="L270" s="36"/>
      <c r="M270" s="36"/>
      <c r="N270" s="36"/>
      <c r="O270" s="36"/>
      <c r="P270" s="36"/>
    </row>
    <row r="271" spans="8:16" s="312" customFormat="1">
      <c r="H271" s="36"/>
      <c r="I271" s="36"/>
      <c r="J271" s="36"/>
      <c r="K271" s="36"/>
      <c r="L271" s="36"/>
      <c r="M271" s="36"/>
      <c r="N271" s="36"/>
      <c r="O271" s="36"/>
      <c r="P271" s="36"/>
    </row>
    <row r="272" spans="8:16" s="312" customFormat="1">
      <c r="H272" s="36"/>
      <c r="I272" s="36"/>
      <c r="J272" s="36"/>
      <c r="K272" s="36"/>
      <c r="L272" s="36"/>
      <c r="M272" s="36"/>
      <c r="N272" s="36"/>
      <c r="O272" s="36"/>
      <c r="P272" s="36"/>
    </row>
    <row r="273" spans="8:16" s="312" customFormat="1">
      <c r="H273" s="36"/>
      <c r="I273" s="36"/>
      <c r="J273" s="36"/>
      <c r="K273" s="36"/>
      <c r="L273" s="36"/>
      <c r="M273" s="36"/>
      <c r="N273" s="36"/>
      <c r="O273" s="36"/>
      <c r="P273" s="36"/>
    </row>
    <row r="274" spans="8:16" s="312" customFormat="1">
      <c r="H274" s="36"/>
      <c r="I274" s="36"/>
      <c r="J274" s="36"/>
      <c r="K274" s="36"/>
      <c r="L274" s="36"/>
      <c r="M274" s="36"/>
      <c r="N274" s="36"/>
      <c r="O274" s="36"/>
      <c r="P274" s="36"/>
    </row>
    <row r="275" spans="8:16" s="312" customFormat="1">
      <c r="H275" s="36"/>
      <c r="I275" s="36"/>
      <c r="J275" s="36"/>
      <c r="K275" s="36"/>
      <c r="L275" s="36"/>
      <c r="M275" s="36"/>
      <c r="N275" s="36"/>
      <c r="O275" s="36"/>
      <c r="P275" s="36"/>
    </row>
    <row r="276" spans="8:16" s="312" customFormat="1">
      <c r="H276" s="36"/>
      <c r="I276" s="36"/>
      <c r="J276" s="36"/>
      <c r="K276" s="36"/>
      <c r="L276" s="36"/>
      <c r="M276" s="36"/>
      <c r="N276" s="36"/>
      <c r="O276" s="36"/>
      <c r="P276" s="36"/>
    </row>
    <row r="277" spans="8:16" s="312" customFormat="1">
      <c r="H277" s="36"/>
      <c r="I277" s="36"/>
      <c r="J277" s="36"/>
      <c r="K277" s="36"/>
      <c r="L277" s="36"/>
      <c r="M277" s="36"/>
      <c r="N277" s="36"/>
      <c r="O277" s="36"/>
      <c r="P277" s="36"/>
    </row>
    <row r="278" spans="8:16" s="312" customFormat="1">
      <c r="H278" s="36"/>
      <c r="I278" s="36"/>
      <c r="J278" s="36"/>
      <c r="K278" s="36"/>
      <c r="L278" s="36"/>
      <c r="M278" s="36"/>
      <c r="N278" s="36"/>
      <c r="O278" s="36"/>
      <c r="P278" s="36"/>
    </row>
    <row r="279" spans="8:16" s="312" customFormat="1">
      <c r="H279" s="36"/>
      <c r="I279" s="36"/>
      <c r="J279" s="36"/>
      <c r="K279" s="36"/>
      <c r="L279" s="36"/>
      <c r="M279" s="36"/>
      <c r="N279" s="36"/>
      <c r="O279" s="36"/>
      <c r="P279" s="36"/>
    </row>
    <row r="280" spans="8:16" s="312" customFormat="1">
      <c r="H280" s="36"/>
      <c r="I280" s="36"/>
      <c r="J280" s="36"/>
      <c r="K280" s="36"/>
      <c r="L280" s="36"/>
      <c r="M280" s="36"/>
      <c r="N280" s="36"/>
      <c r="O280" s="36"/>
      <c r="P280" s="36"/>
    </row>
    <row r="281" spans="8:16" s="312" customFormat="1">
      <c r="H281" s="36"/>
      <c r="I281" s="36"/>
      <c r="J281" s="36"/>
      <c r="K281" s="36"/>
      <c r="L281" s="36"/>
      <c r="M281" s="36"/>
      <c r="N281" s="36"/>
      <c r="O281" s="36"/>
      <c r="P281" s="36"/>
    </row>
    <row r="282" spans="8:16" s="312" customFormat="1">
      <c r="H282" s="36"/>
      <c r="I282" s="36"/>
      <c r="J282" s="36"/>
      <c r="K282" s="36"/>
      <c r="L282" s="36"/>
      <c r="M282" s="36"/>
      <c r="N282" s="36"/>
      <c r="O282" s="36"/>
      <c r="P282" s="36"/>
    </row>
    <row r="283" spans="8:16" s="312" customFormat="1">
      <c r="H283" s="36"/>
      <c r="I283" s="36"/>
      <c r="J283" s="36"/>
      <c r="K283" s="36"/>
      <c r="L283" s="36"/>
      <c r="M283" s="36"/>
      <c r="N283" s="36"/>
      <c r="O283" s="36"/>
      <c r="P283" s="36"/>
    </row>
    <row r="284" spans="8:16" s="312" customFormat="1">
      <c r="H284" s="36"/>
      <c r="I284" s="36"/>
      <c r="J284" s="36"/>
      <c r="K284" s="36"/>
      <c r="L284" s="36"/>
      <c r="M284" s="36"/>
      <c r="N284" s="36"/>
      <c r="O284" s="36"/>
      <c r="P284" s="36"/>
    </row>
    <row r="285" spans="8:16" s="312" customFormat="1">
      <c r="H285" s="36"/>
      <c r="I285" s="36"/>
      <c r="J285" s="36"/>
      <c r="K285" s="36"/>
      <c r="L285" s="36"/>
      <c r="M285" s="36"/>
      <c r="N285" s="36"/>
      <c r="O285" s="36"/>
      <c r="P285" s="36"/>
    </row>
    <row r="286" spans="8:16" s="312" customFormat="1">
      <c r="H286" s="36"/>
      <c r="I286" s="36"/>
      <c r="J286" s="36"/>
      <c r="K286" s="36"/>
      <c r="L286" s="36"/>
      <c r="M286" s="36"/>
      <c r="N286" s="36"/>
      <c r="O286" s="36"/>
      <c r="P286" s="36"/>
    </row>
    <row r="287" spans="8:16" s="312" customFormat="1">
      <c r="H287" s="36"/>
      <c r="I287" s="36"/>
      <c r="J287" s="36"/>
      <c r="K287" s="36"/>
      <c r="L287" s="36"/>
      <c r="M287" s="36"/>
      <c r="N287" s="36"/>
      <c r="O287" s="36"/>
      <c r="P287" s="36"/>
    </row>
    <row r="288" spans="8:16" s="312" customFormat="1">
      <c r="H288" s="36"/>
      <c r="I288" s="36"/>
      <c r="J288" s="36"/>
      <c r="K288" s="36"/>
      <c r="L288" s="36"/>
      <c r="M288" s="36"/>
      <c r="N288" s="36"/>
      <c r="O288" s="36"/>
      <c r="P288" s="36"/>
    </row>
    <row r="289" spans="8:16" s="312" customFormat="1">
      <c r="H289" s="36"/>
      <c r="I289" s="36"/>
      <c r="J289" s="36"/>
      <c r="K289" s="36"/>
      <c r="L289" s="36"/>
      <c r="M289" s="36"/>
      <c r="N289" s="36"/>
      <c r="O289" s="36"/>
      <c r="P289" s="36"/>
    </row>
    <row r="290" spans="8:16" s="312" customFormat="1">
      <c r="H290" s="36"/>
      <c r="I290" s="36"/>
      <c r="J290" s="36"/>
      <c r="K290" s="36"/>
      <c r="L290" s="36"/>
      <c r="M290" s="36"/>
      <c r="N290" s="36"/>
      <c r="O290" s="36"/>
      <c r="P290" s="36"/>
    </row>
    <row r="291" spans="8:16" s="312" customFormat="1">
      <c r="H291" s="36"/>
      <c r="I291" s="36"/>
      <c r="J291" s="36"/>
      <c r="K291" s="36"/>
      <c r="L291" s="36"/>
      <c r="M291" s="36"/>
      <c r="N291" s="36"/>
      <c r="O291" s="36"/>
      <c r="P291" s="36"/>
    </row>
    <row r="292" spans="8:16" s="312" customFormat="1">
      <c r="H292" s="36"/>
      <c r="I292" s="36"/>
      <c r="J292" s="36"/>
      <c r="K292" s="36"/>
      <c r="L292" s="36"/>
      <c r="M292" s="36"/>
      <c r="N292" s="36"/>
      <c r="O292" s="36"/>
      <c r="P292" s="36"/>
    </row>
    <row r="293" spans="8:16" s="312" customFormat="1">
      <c r="H293" s="36"/>
      <c r="I293" s="36"/>
      <c r="J293" s="36"/>
      <c r="K293" s="36"/>
      <c r="L293" s="36"/>
      <c r="M293" s="36"/>
      <c r="N293" s="36"/>
      <c r="O293" s="36"/>
      <c r="P293" s="36"/>
    </row>
    <row r="294" spans="8:16" s="312" customFormat="1">
      <c r="H294" s="36"/>
      <c r="I294" s="36"/>
      <c r="J294" s="36"/>
      <c r="K294" s="36"/>
      <c r="L294" s="36"/>
      <c r="M294" s="36"/>
      <c r="N294" s="36"/>
      <c r="O294" s="36"/>
      <c r="P294" s="36"/>
    </row>
    <row r="295" spans="8:16" s="312" customFormat="1">
      <c r="H295" s="36"/>
      <c r="I295" s="36"/>
      <c r="J295" s="36"/>
      <c r="K295" s="36"/>
      <c r="L295" s="36"/>
      <c r="M295" s="36"/>
      <c r="N295" s="36"/>
      <c r="O295" s="36"/>
      <c r="P295" s="36"/>
    </row>
    <row r="296" spans="8:16" s="312" customFormat="1">
      <c r="H296" s="36"/>
      <c r="I296" s="36"/>
      <c r="J296" s="36"/>
      <c r="K296" s="36"/>
      <c r="L296" s="36"/>
      <c r="M296" s="36"/>
      <c r="N296" s="36"/>
      <c r="O296" s="36"/>
      <c r="P296" s="36"/>
    </row>
    <row r="297" spans="8:16" s="312" customFormat="1">
      <c r="H297" s="36"/>
      <c r="I297" s="36"/>
      <c r="J297" s="36"/>
      <c r="K297" s="36"/>
      <c r="L297" s="36"/>
      <c r="M297" s="36"/>
      <c r="N297" s="36"/>
      <c r="O297" s="36"/>
      <c r="P297" s="36"/>
    </row>
    <row r="298" spans="8:16" s="312" customFormat="1">
      <c r="H298" s="36"/>
      <c r="I298" s="36"/>
      <c r="J298" s="36"/>
      <c r="K298" s="36"/>
      <c r="L298" s="36"/>
      <c r="M298" s="36"/>
      <c r="N298" s="36"/>
      <c r="O298" s="36"/>
      <c r="P298" s="36"/>
    </row>
    <row r="299" spans="8:16" s="312" customFormat="1">
      <c r="H299" s="36"/>
      <c r="I299" s="36"/>
      <c r="J299" s="36"/>
      <c r="K299" s="36"/>
      <c r="L299" s="36"/>
      <c r="M299" s="36"/>
      <c r="N299" s="36"/>
      <c r="O299" s="36"/>
      <c r="P299" s="36"/>
    </row>
    <row r="300" spans="8:16" s="312" customFormat="1">
      <c r="H300" s="36"/>
      <c r="I300" s="36"/>
      <c r="J300" s="36"/>
      <c r="K300" s="36"/>
      <c r="L300" s="36"/>
      <c r="M300" s="36"/>
      <c r="N300" s="36"/>
      <c r="O300" s="36"/>
      <c r="P300" s="36"/>
    </row>
    <row r="301" spans="8:16" s="312" customFormat="1">
      <c r="H301" s="36"/>
      <c r="I301" s="36"/>
      <c r="J301" s="36"/>
      <c r="K301" s="36"/>
      <c r="L301" s="36"/>
      <c r="M301" s="36"/>
      <c r="N301" s="36"/>
      <c r="O301" s="36"/>
      <c r="P301" s="36"/>
    </row>
    <row r="302" spans="8:16" s="312" customFormat="1">
      <c r="H302" s="36"/>
      <c r="I302" s="36"/>
      <c r="J302" s="36"/>
      <c r="K302" s="36"/>
      <c r="L302" s="36"/>
      <c r="M302" s="36"/>
      <c r="N302" s="36"/>
      <c r="O302" s="36"/>
      <c r="P302" s="36"/>
    </row>
    <row r="303" spans="8:16" s="312" customFormat="1">
      <c r="H303" s="36"/>
      <c r="I303" s="36"/>
      <c r="J303" s="36"/>
      <c r="K303" s="36"/>
      <c r="L303" s="36"/>
      <c r="M303" s="36"/>
      <c r="N303" s="36"/>
      <c r="O303" s="36"/>
      <c r="P303" s="36"/>
    </row>
    <row r="304" spans="8:16" s="312" customFormat="1">
      <c r="H304" s="36"/>
      <c r="I304" s="36"/>
      <c r="J304" s="36"/>
      <c r="K304" s="36"/>
      <c r="L304" s="36"/>
      <c r="M304" s="36"/>
      <c r="N304" s="36"/>
      <c r="O304" s="36"/>
      <c r="P304" s="36"/>
    </row>
    <row r="305" spans="8:16" s="312" customFormat="1">
      <c r="H305" s="36"/>
      <c r="I305" s="36"/>
      <c r="J305" s="36"/>
      <c r="K305" s="36"/>
      <c r="L305" s="36"/>
      <c r="M305" s="36"/>
      <c r="N305" s="36"/>
      <c r="O305" s="36"/>
      <c r="P305" s="36"/>
    </row>
    <row r="306" spans="8:16" s="312" customFormat="1">
      <c r="H306" s="36"/>
      <c r="I306" s="36"/>
      <c r="J306" s="36"/>
      <c r="K306" s="36"/>
      <c r="L306" s="36"/>
      <c r="M306" s="36"/>
      <c r="N306" s="36"/>
      <c r="O306" s="36"/>
      <c r="P306" s="36"/>
    </row>
    <row r="307" spans="8:16" s="312" customFormat="1">
      <c r="H307" s="36"/>
      <c r="I307" s="36"/>
      <c r="J307" s="36"/>
      <c r="K307" s="36"/>
      <c r="L307" s="36"/>
      <c r="M307" s="36"/>
      <c r="N307" s="36"/>
      <c r="O307" s="36"/>
      <c r="P307" s="36"/>
    </row>
    <row r="308" spans="8:16" s="312" customFormat="1">
      <c r="H308" s="36"/>
      <c r="I308" s="36"/>
      <c r="J308" s="36"/>
      <c r="K308" s="36"/>
      <c r="L308" s="36"/>
      <c r="M308" s="36"/>
      <c r="N308" s="36"/>
      <c r="O308" s="36"/>
      <c r="P308" s="36"/>
    </row>
    <row r="309" spans="8:16" s="312" customFormat="1">
      <c r="H309" s="36"/>
      <c r="I309" s="36"/>
      <c r="J309" s="36"/>
      <c r="K309" s="36"/>
      <c r="L309" s="36"/>
      <c r="M309" s="36"/>
      <c r="N309" s="36"/>
      <c r="O309" s="36"/>
      <c r="P309" s="36"/>
    </row>
    <row r="310" spans="8:16" s="312" customFormat="1">
      <c r="H310" s="36"/>
      <c r="I310" s="36"/>
      <c r="J310" s="36"/>
      <c r="K310" s="36"/>
      <c r="L310" s="36"/>
      <c r="M310" s="36"/>
      <c r="N310" s="36"/>
      <c r="O310" s="36"/>
      <c r="P310" s="36"/>
    </row>
  </sheetData>
  <sheetProtection sheet="1"/>
  <mergeCells count="27">
    <mergeCell ref="B145:E145"/>
    <mergeCell ref="B157:E157"/>
    <mergeCell ref="B176:E176"/>
    <mergeCell ref="B114:E114"/>
    <mergeCell ref="B120:C120"/>
    <mergeCell ref="B128:E128"/>
    <mergeCell ref="B135:E135"/>
    <mergeCell ref="B138:E138"/>
    <mergeCell ref="B89:E89"/>
    <mergeCell ref="B100:E100"/>
    <mergeCell ref="B107:C107"/>
    <mergeCell ref="B55:E55"/>
    <mergeCell ref="A13:C13"/>
    <mergeCell ref="A14:C14"/>
    <mergeCell ref="B16:D16"/>
    <mergeCell ref="B19:E19"/>
    <mergeCell ref="B20:E20"/>
    <mergeCell ref="A12:C12"/>
    <mergeCell ref="D1:H1"/>
    <mergeCell ref="A4:C4"/>
    <mergeCell ref="A5:C5"/>
    <mergeCell ref="A6:C6"/>
    <mergeCell ref="A7:C7"/>
    <mergeCell ref="A8:C8"/>
    <mergeCell ref="A9:C9"/>
    <mergeCell ref="A10:C10"/>
    <mergeCell ref="A11:C11"/>
  </mergeCells>
  <dataValidations count="2">
    <dataValidation type="list" allowBlank="1" showInputMessage="1" showErrorMessage="1" sqref="I19" xr:uid="{A9B44535-C777-472A-BEC6-3A98427CCE6F}">
      <formula1>$J$18:$J$20</formula1>
    </dataValidation>
    <dataValidation type="list" allowBlank="1" showInputMessage="1" showErrorMessage="1" sqref="J16 J19" xr:uid="{5E8D13D8-2EAE-4C8F-A5CD-82823877222A}">
      <formula1>$L$16:$L$18</formula1>
    </dataValidation>
  </dataValidations>
  <hyperlinks>
    <hyperlink ref="A4" location="'Entrada de dades'!Capítol_1_Sostenibilitat_ambiental" display="Capítol 1. Sostenibilitat ambiental: canvi climàtic - càlcul de la petjada de carboni de l'esdeveniment" xr:uid="{5A830A50-2204-43D9-9197-3E56B3189797}"/>
    <hyperlink ref="A5" location="'Entrada de dades'!Secció_1.1_Mobilitat" display="1.1. Mobilitat" xr:uid="{33E66C38-1664-4115-AAB4-B7F8A040719A}"/>
    <hyperlink ref="A6" location="'Entrada de dades'!Secció_1.2_Energie_Instal·lacions" display="1.2. Energia a les instal·lacions (lloc on se celebra l'esdeveniment i pernoctacions)" xr:uid="{7DD8864A-D84A-46BC-88A8-6FA5F3F63497}"/>
    <hyperlink ref="A7" location="'Entrada de dades'!Capítol_2_Sostenibilitat_social" display="Capítol 2. Sostenibilitat social" xr:uid="{EC4CE668-A9B7-42C7-AB25-A4DE95E183DB}"/>
    <hyperlink ref="A8" location="'Entrada de dades'!Secció_2.1_Igualtat_Gènere" display="2.1. Igualtat de gènere" xr:uid="{68A051F7-E159-47B1-9D6C-7214C532476C}"/>
    <hyperlink ref="A9" location="'Entrada de dades'!Secció_2.2_Inclusió_Origen" display="2.2. Inclusió d'origen o procedència" xr:uid="{2605C2C4-994A-451D-94AF-07895D8C1C26}"/>
    <hyperlink ref="A10" location="'Entrada de dades'!Secció_2.3_Inclusió_Persones_Discapacitat" display="2.3. Inclusió de persones amb discapacitat" xr:uid="{BD5A5D05-7016-4858-8D1C-B6FC329EB1B5}"/>
    <hyperlink ref="A11" location="'Entrada de dades'!Capítol_3_Sostenibilitat_Econòmica" display="Capítul 3. Sostenibilitat econòmica" xr:uid="{8B418FE8-D45B-45DA-8720-0393954E94CD}"/>
    <hyperlink ref="A12" location="'Entrada de dades'!Secció_3.1_Empreses_Locals" display="3.1. Empreses locals" xr:uid="{19261C5E-9C82-4C89-AC4A-071A554562F3}"/>
    <hyperlink ref="A13" location="'Entrada de dades'!Secció_3.2_Retribució_Justa" display="3.2. Retribució justa" xr:uid="{B5E2439C-C232-4CC6-92AE-E28079D3E0F9}"/>
    <hyperlink ref="A14" location="'Entrada de dades'!Nom_i_data_de_l_esdeveniment" display="Nom i data de l'esdeveniment" xr:uid="{E61BB8AB-C6EC-4561-B1A4-7BB4800BA8BD}"/>
    <hyperlink ref="A4:C4" location="'Dades organització'!A16" display="Capítol 1. Sostenibilitat ambiental: canvi climàtic - càlcul de la petjada de carboni de l'esdeveniment" xr:uid="{194EBD42-15AA-4049-8C13-AC35193E6D1E}"/>
    <hyperlink ref="A5:C5" location="'Dades organització'!A17" display="1.1. Mobilitat" xr:uid="{286BABF4-EC0C-4410-9267-DBE1CA184A47}"/>
    <hyperlink ref="A6:C6" location="'Dades organització'!A53" display="1.2. Energia a les instal·lacions (lloc on se celebra l'esdeveniment i pernoctacions)" xr:uid="{3D34F10B-7BD2-423F-9004-23B07BEBE0E6}"/>
    <hyperlink ref="A7:C7" location="'Dades organització'!A64" display="Capítol 2. Sostenibilitat social" xr:uid="{053AAD0D-D915-408C-8F17-3D50E4A5BED5}"/>
    <hyperlink ref="A8:C8" location="'Dades organització'!A65" display="2.1. Igualtat de gènere" xr:uid="{FFD5A32C-08D5-48A9-8983-6E9EE363A368}"/>
    <hyperlink ref="A9:C9" location="'Dades organització'!A107" display="2.2. Inclusió d'origen o procedència" xr:uid="{221D753F-BA86-46B2-BB61-AE6F793434BE}"/>
    <hyperlink ref="A10:C10" location="'Dades organització'!A120" display="2.3. Inclusió de persones amb diversitat funcional" xr:uid="{B54EB511-FFC9-4B7F-8309-5946501E25A3}"/>
    <hyperlink ref="A11:C11" location="'Dades organització'!A135" display="Capítol 3. Sostenibilitat econòmica" xr:uid="{27A6CA13-A6BF-45EA-94C6-49B20DCE66BE}"/>
    <hyperlink ref="A12:C12" location="'Dades organització'!A136" display="3.1. Empreses locals" xr:uid="{D3F50CCD-3796-4F0A-9E6D-ABCBDD252CBA}"/>
    <hyperlink ref="A13:C13" location="'Dades organització'!A155" display="3.2. Retribució justa" xr:uid="{0B41527C-62F3-4A2B-B194-CBB2DDEA9807}"/>
    <hyperlink ref="A14:C14" location="'Dades organització'!A173" display="Nom i data de l'esdeveniment" xr:uid="{9FE61105-434B-4202-9610-708F6ADEA924}"/>
  </hyperlinks>
  <pageMargins left="0.7" right="0.7" top="0.75" bottom="0.75" header="0.3" footer="0.3"/>
  <pageSetup paperSize="9" scale="43" fitToHeight="0" orientation="portrait" r:id="rId1"/>
  <rowBreaks count="2" manualBreakCount="2">
    <brk id="133" max="5" man="1"/>
    <brk id="171" max="5" man="1"/>
  </rowBreaks>
  <drawing r:id="rId2"/>
  <legacyDrawing r:id="rId3"/>
  <tableParts count="12">
    <tablePart r:id="rId4"/>
    <tablePart r:id="rId5"/>
    <tablePart r:id="rId6"/>
    <tablePart r:id="rId7"/>
    <tablePart r:id="rId8"/>
    <tablePart r:id="rId9"/>
    <tablePart r:id="rId10"/>
    <tablePart r:id="rId11"/>
    <tablePart r:id="rId12"/>
    <tablePart r:id="rId13"/>
    <tablePart r:id="rId14"/>
    <tablePart r:id="rId1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E190D-F7F5-4250-BC8A-E309E9928339}">
  <dimension ref="A1:IE127"/>
  <sheetViews>
    <sheetView showGridLines="0" workbookViewId="0">
      <selection activeCell="C14" sqref="C14"/>
    </sheetView>
  </sheetViews>
  <sheetFormatPr baseColWidth="10" defaultColWidth="9.109375" defaultRowHeight="14.4"/>
  <cols>
    <col min="1" max="1" width="10.44140625" style="37" customWidth="1"/>
    <col min="2" max="2" width="59.109375" style="37" customWidth="1"/>
    <col min="3" max="3" width="33.109375" style="37" customWidth="1"/>
    <col min="4" max="4" width="33.109375" style="37" hidden="1" customWidth="1"/>
    <col min="5" max="5" width="25" style="37" customWidth="1"/>
    <col min="6" max="6" width="24.109375" style="37" bestFit="1" customWidth="1"/>
    <col min="7" max="7" width="27.109375" style="37" customWidth="1"/>
    <col min="8" max="8" width="10.44140625" style="312" customWidth="1"/>
    <col min="9" max="9" width="13.5546875" style="312" hidden="1" customWidth="1"/>
    <col min="10" max="10" width="9.109375" style="36" hidden="1" customWidth="1"/>
    <col min="11" max="11" width="6.44140625" style="36" hidden="1" customWidth="1"/>
    <col min="12" max="12" width="20" style="36" hidden="1" customWidth="1"/>
    <col min="13" max="13" width="19.109375" style="36" hidden="1" customWidth="1"/>
    <col min="14" max="14" width="10.109375" style="36" hidden="1" customWidth="1"/>
    <col min="15" max="15" width="15.88671875" style="36" hidden="1" customWidth="1"/>
    <col min="16" max="16" width="14.109375" style="36" customWidth="1"/>
    <col min="17" max="18" width="9.109375" style="36"/>
    <col min="19" max="239" width="9.109375" style="312"/>
    <col min="240" max="16384" width="9.109375" style="37"/>
  </cols>
  <sheetData>
    <row r="1" spans="1:239" s="312" customFormat="1" ht="50.25" customHeight="1">
      <c r="A1" s="311" t="s">
        <v>450</v>
      </c>
      <c r="C1"/>
      <c r="D1"/>
      <c r="E1"/>
      <c r="F1" s="730"/>
      <c r="G1" s="730"/>
      <c r="H1" s="730"/>
      <c r="I1" s="730"/>
      <c r="J1" s="730"/>
      <c r="K1" s="36"/>
      <c r="L1" s="36"/>
      <c r="M1" s="36"/>
      <c r="N1" s="36"/>
      <c r="O1" s="36"/>
      <c r="P1" s="36"/>
      <c r="Q1" s="36"/>
      <c r="R1" s="36"/>
    </row>
    <row r="2" spans="1:239" s="488" customFormat="1" ht="18">
      <c r="A2" s="38" t="s">
        <v>1</v>
      </c>
      <c r="C2" s="489"/>
      <c r="D2" s="489"/>
      <c r="E2" s="489"/>
      <c r="F2" s="490"/>
      <c r="G2" s="490"/>
      <c r="H2" s="490"/>
      <c r="I2" s="490"/>
      <c r="J2" s="490"/>
      <c r="K2" s="489"/>
      <c r="L2" s="489"/>
      <c r="M2" s="489"/>
      <c r="N2" s="489"/>
      <c r="O2" s="489"/>
      <c r="P2" s="489"/>
      <c r="Q2" s="489"/>
      <c r="R2" s="489"/>
    </row>
    <row r="3" spans="1:239" s="488" customFormat="1" ht="18" hidden="1">
      <c r="A3" s="38"/>
      <c r="C3" s="489"/>
      <c r="D3" s="489"/>
      <c r="E3" s="489"/>
      <c r="F3" s="490"/>
      <c r="G3" s="490"/>
      <c r="H3" s="490"/>
      <c r="I3" s="490"/>
      <c r="J3" s="490"/>
      <c r="K3" s="489"/>
      <c r="L3" s="489"/>
      <c r="M3" s="489"/>
      <c r="N3" s="489"/>
      <c r="O3" s="489"/>
      <c r="P3" s="489"/>
      <c r="Q3" s="489"/>
      <c r="R3" s="489"/>
    </row>
    <row r="4" spans="1:239" s="312" customFormat="1" ht="15.6">
      <c r="A4" s="750" t="s">
        <v>10</v>
      </c>
      <c r="B4" s="750"/>
      <c r="C4" s="750"/>
      <c r="D4" s="481"/>
      <c r="E4" s="481"/>
      <c r="F4" s="480"/>
      <c r="G4" s="480"/>
      <c r="H4" s="480"/>
      <c r="I4" s="480"/>
      <c r="J4" s="480"/>
      <c r="K4" s="36"/>
      <c r="L4" s="36"/>
      <c r="M4" s="36"/>
      <c r="N4" s="36"/>
      <c r="O4" s="36"/>
      <c r="P4" s="36"/>
      <c r="Q4" s="36"/>
      <c r="R4" s="36"/>
    </row>
    <row r="5" spans="1:239" s="312" customFormat="1" ht="15.6">
      <c r="A5" s="750" t="s">
        <v>11</v>
      </c>
      <c r="B5" s="750"/>
      <c r="C5" s="750"/>
      <c r="D5" s="481"/>
      <c r="E5" s="481"/>
      <c r="F5" s="480"/>
      <c r="G5" s="480"/>
      <c r="H5" s="480"/>
      <c r="I5" s="480"/>
      <c r="J5" s="480"/>
      <c r="K5" s="36"/>
      <c r="L5" s="36"/>
      <c r="M5" s="36"/>
      <c r="N5" s="36"/>
      <c r="O5" s="36"/>
      <c r="P5" s="36"/>
      <c r="Q5" s="36"/>
      <c r="R5" s="36"/>
    </row>
    <row r="6" spans="1:239" s="312" customFormat="1" ht="15.6">
      <c r="A6" s="750" t="s">
        <v>12</v>
      </c>
      <c r="B6" s="750"/>
      <c r="C6" s="750"/>
      <c r="D6" s="481"/>
      <c r="E6" s="481"/>
      <c r="F6" s="480"/>
      <c r="G6" s="480"/>
      <c r="H6" s="480"/>
      <c r="I6" s="480"/>
      <c r="J6" s="480"/>
      <c r="K6" s="36"/>
      <c r="L6" s="36"/>
      <c r="M6" s="36"/>
      <c r="N6" s="36"/>
      <c r="O6" s="36"/>
      <c r="P6" s="36"/>
      <c r="Q6" s="36"/>
      <c r="R6" s="36"/>
    </row>
    <row r="7" spans="1:239" customFormat="1">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row>
    <row r="8" spans="1:239" ht="42" customHeight="1">
      <c r="A8" s="492">
        <v>1</v>
      </c>
      <c r="B8" s="734" t="s">
        <v>22</v>
      </c>
      <c r="C8" s="734"/>
      <c r="D8" s="734"/>
      <c r="E8" s="734"/>
      <c r="F8" s="734"/>
      <c r="G8" s="493"/>
      <c r="I8" s="480"/>
      <c r="J8" s="312"/>
    </row>
    <row r="9" spans="1:239" s="498" customFormat="1" ht="21">
      <c r="A9" s="494" t="s">
        <v>23</v>
      </c>
      <c r="B9" s="495" t="s">
        <v>24</v>
      </c>
      <c r="C9" s="496"/>
      <c r="D9" s="496"/>
      <c r="E9" s="496"/>
      <c r="F9" s="496"/>
      <c r="G9" s="496"/>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c r="CA9" s="312"/>
      <c r="CB9" s="312"/>
      <c r="CC9" s="312"/>
      <c r="CD9" s="312"/>
      <c r="CE9" s="312"/>
      <c r="CF9" s="312"/>
      <c r="CG9" s="312"/>
      <c r="CH9" s="312"/>
      <c r="CI9" s="312"/>
      <c r="CJ9" s="312"/>
      <c r="CK9" s="312"/>
      <c r="CL9" s="312"/>
      <c r="CM9" s="312"/>
      <c r="CN9" s="312"/>
      <c r="CO9" s="312"/>
      <c r="CP9" s="312"/>
      <c r="CQ9" s="312"/>
      <c r="CR9" s="312"/>
      <c r="CS9" s="312"/>
      <c r="CT9" s="312"/>
      <c r="CU9" s="312"/>
      <c r="CV9" s="312"/>
      <c r="CW9" s="312"/>
      <c r="CX9" s="312"/>
      <c r="CY9" s="312"/>
      <c r="CZ9" s="312"/>
      <c r="DA9" s="312"/>
      <c r="DB9" s="312"/>
      <c r="DC9" s="312"/>
      <c r="DD9" s="312"/>
      <c r="DE9" s="312"/>
      <c r="DF9" s="312"/>
      <c r="DG9" s="312"/>
      <c r="DH9" s="312"/>
      <c r="DI9" s="312"/>
      <c r="DJ9" s="312"/>
      <c r="DK9" s="312"/>
      <c r="DL9" s="312"/>
      <c r="DM9" s="312"/>
      <c r="DN9" s="312"/>
      <c r="DO9" s="312"/>
      <c r="DP9" s="312"/>
      <c r="DQ9" s="312"/>
      <c r="DR9" s="312"/>
      <c r="DS9" s="312"/>
      <c r="DT9" s="312"/>
      <c r="DU9" s="312"/>
      <c r="DV9" s="312"/>
      <c r="DW9" s="312"/>
      <c r="DX9" s="312"/>
      <c r="DY9" s="312"/>
      <c r="DZ9" s="312"/>
      <c r="EA9" s="312"/>
      <c r="EB9" s="312"/>
      <c r="EC9" s="312"/>
      <c r="ED9" s="312"/>
      <c r="EE9" s="312"/>
      <c r="EF9" s="312"/>
      <c r="EG9" s="312"/>
      <c r="EH9" s="312"/>
      <c r="EI9" s="312"/>
      <c r="EJ9" s="312"/>
      <c r="EK9" s="312"/>
      <c r="EL9" s="312"/>
      <c r="EM9" s="312"/>
      <c r="EN9" s="312"/>
      <c r="EO9" s="312"/>
      <c r="EP9" s="312"/>
      <c r="EQ9" s="312"/>
      <c r="ER9" s="312"/>
      <c r="ES9" s="312"/>
      <c r="ET9" s="312"/>
      <c r="EU9" s="312"/>
      <c r="EV9" s="312"/>
      <c r="EW9" s="312"/>
      <c r="EX9" s="312"/>
      <c r="EY9" s="312"/>
      <c r="EZ9" s="312"/>
      <c r="FA9" s="312"/>
      <c r="FB9" s="312"/>
      <c r="FC9" s="312"/>
      <c r="FD9" s="312"/>
      <c r="FE9" s="312"/>
      <c r="FF9" s="312"/>
      <c r="FG9" s="312"/>
      <c r="FH9" s="312"/>
      <c r="FI9" s="312"/>
      <c r="FJ9" s="312"/>
      <c r="FK9" s="312"/>
      <c r="FL9" s="312"/>
      <c r="FM9" s="312"/>
      <c r="FN9" s="312"/>
      <c r="FO9" s="312"/>
      <c r="FP9" s="312"/>
      <c r="FQ9" s="312"/>
      <c r="FR9" s="312"/>
      <c r="FS9" s="312"/>
      <c r="FT9" s="312"/>
      <c r="FU9" s="312"/>
      <c r="FV9" s="312"/>
      <c r="FW9" s="312"/>
      <c r="FX9" s="312"/>
      <c r="FY9" s="312"/>
      <c r="FZ9" s="312"/>
      <c r="GA9" s="312"/>
      <c r="GB9" s="312"/>
      <c r="GC9" s="312"/>
      <c r="GD9" s="312"/>
      <c r="GE9" s="312"/>
      <c r="GF9" s="312"/>
      <c r="GG9" s="312"/>
      <c r="GH9" s="312"/>
      <c r="GI9" s="312"/>
      <c r="GJ9" s="312"/>
      <c r="GK9" s="312"/>
      <c r="GL9" s="312"/>
      <c r="GM9" s="312"/>
      <c r="GN9" s="312"/>
      <c r="GO9" s="312"/>
      <c r="GP9" s="312"/>
      <c r="GQ9" s="312"/>
      <c r="GR9" s="312"/>
      <c r="GS9" s="312"/>
      <c r="GT9" s="312"/>
      <c r="GU9" s="312"/>
      <c r="GV9" s="312"/>
      <c r="GW9" s="312"/>
      <c r="GX9" s="312"/>
      <c r="GY9" s="312"/>
      <c r="GZ9" s="312"/>
      <c r="HA9" s="312"/>
      <c r="HB9" s="312"/>
      <c r="HC9" s="312"/>
      <c r="HD9" s="312"/>
      <c r="HE9" s="312"/>
      <c r="HF9" s="312"/>
      <c r="HG9" s="312"/>
      <c r="HH9" s="312"/>
      <c r="HI9" s="312"/>
      <c r="HJ9" s="312"/>
      <c r="HK9" s="312"/>
      <c r="HL9" s="312"/>
      <c r="HM9" s="312"/>
      <c r="HN9" s="312"/>
      <c r="HO9" s="312"/>
      <c r="HP9" s="312"/>
      <c r="HQ9" s="312"/>
      <c r="HR9" s="312"/>
      <c r="HS9" s="312"/>
      <c r="HT9" s="312"/>
      <c r="HU9" s="312"/>
      <c r="HV9" s="312"/>
      <c r="HW9" s="312"/>
      <c r="HX9" s="312"/>
      <c r="HY9" s="312"/>
      <c r="HZ9" s="312"/>
      <c r="IA9" s="312"/>
      <c r="IB9" s="312"/>
      <c r="IC9" s="312"/>
      <c r="ID9" s="312"/>
      <c r="IE9" s="312"/>
    </row>
    <row r="10" spans="1:239" s="498" customFormat="1" ht="21" hidden="1">
      <c r="A10" s="494"/>
      <c r="B10" s="495"/>
      <c r="C10" s="496"/>
      <c r="D10" s="496"/>
      <c r="E10" s="496"/>
      <c r="F10" s="496"/>
      <c r="G10" s="496"/>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A10" s="312"/>
      <c r="CB10" s="312"/>
      <c r="CC10" s="312"/>
      <c r="CD10" s="312"/>
      <c r="CE10" s="312"/>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2"/>
      <c r="DC10" s="312"/>
      <c r="DD10" s="312"/>
      <c r="DE10" s="312"/>
      <c r="DF10" s="312"/>
      <c r="DG10" s="312"/>
      <c r="DH10" s="312"/>
      <c r="DI10" s="312"/>
      <c r="DJ10" s="312"/>
      <c r="DK10" s="312"/>
      <c r="DL10" s="312"/>
      <c r="DM10" s="312"/>
      <c r="DN10" s="312"/>
      <c r="DO10" s="312"/>
      <c r="DP10" s="312"/>
      <c r="DQ10" s="312"/>
      <c r="DR10" s="312"/>
      <c r="DS10" s="312"/>
      <c r="DT10" s="312"/>
      <c r="DU10" s="312"/>
      <c r="DV10" s="312"/>
      <c r="DW10" s="312"/>
      <c r="DX10" s="312"/>
      <c r="DY10" s="312"/>
      <c r="DZ10" s="312"/>
      <c r="EA10" s="312"/>
      <c r="EB10" s="312"/>
      <c r="EC10" s="312"/>
      <c r="ED10" s="312"/>
      <c r="EE10" s="312"/>
      <c r="EF10" s="312"/>
      <c r="EG10" s="312"/>
      <c r="EH10" s="312"/>
      <c r="EI10" s="312"/>
      <c r="EJ10" s="312"/>
      <c r="EK10" s="312"/>
      <c r="EL10" s="312"/>
      <c r="EM10" s="312"/>
      <c r="EN10" s="312"/>
      <c r="EO10" s="312"/>
      <c r="EP10" s="312"/>
      <c r="EQ10" s="312"/>
      <c r="ER10" s="312"/>
      <c r="ES10" s="312"/>
      <c r="ET10" s="312"/>
      <c r="EU10" s="312"/>
      <c r="EV10" s="312"/>
      <c r="EW10" s="312"/>
      <c r="EX10" s="312"/>
      <c r="EY10" s="312"/>
      <c r="EZ10" s="312"/>
      <c r="FA10" s="312"/>
      <c r="FB10" s="312"/>
      <c r="FC10" s="312"/>
      <c r="FD10" s="312"/>
      <c r="FE10" s="312"/>
      <c r="FF10" s="312"/>
      <c r="FG10" s="312"/>
      <c r="FH10" s="312"/>
      <c r="FI10" s="312"/>
      <c r="FJ10" s="312"/>
      <c r="FK10" s="312"/>
      <c r="FL10" s="312"/>
      <c r="FM10" s="312"/>
      <c r="FN10" s="312"/>
      <c r="FO10" s="312"/>
      <c r="FP10" s="312"/>
      <c r="FQ10" s="312"/>
      <c r="FR10" s="312"/>
      <c r="FS10" s="312"/>
      <c r="FT10" s="312"/>
      <c r="FU10" s="312"/>
      <c r="FV10" s="312"/>
      <c r="FW10" s="312"/>
      <c r="FX10" s="312"/>
      <c r="FY10" s="312"/>
      <c r="FZ10" s="312"/>
      <c r="GA10" s="312"/>
      <c r="GB10" s="312"/>
      <c r="GC10" s="312"/>
      <c r="GD10" s="312"/>
      <c r="GE10" s="312"/>
      <c r="GF10" s="312"/>
      <c r="GG10" s="312"/>
      <c r="GH10" s="312"/>
      <c r="GI10" s="312"/>
      <c r="GJ10" s="312"/>
      <c r="GK10" s="312"/>
      <c r="GL10" s="312"/>
      <c r="GM10" s="312"/>
      <c r="GN10" s="312"/>
      <c r="GO10" s="312"/>
      <c r="GP10" s="312"/>
      <c r="GQ10" s="312"/>
      <c r="GR10" s="312"/>
      <c r="GS10" s="312"/>
      <c r="GT10" s="312"/>
      <c r="GU10" s="312"/>
      <c r="GV10" s="312"/>
      <c r="GW10" s="312"/>
      <c r="GX10" s="312"/>
      <c r="GY10" s="312"/>
      <c r="GZ10" s="312"/>
      <c r="HA10" s="312"/>
      <c r="HB10" s="312"/>
      <c r="HC10" s="312"/>
      <c r="HD10" s="312"/>
      <c r="HE10" s="312"/>
      <c r="HF10" s="312"/>
      <c r="HG10" s="312"/>
      <c r="HH10" s="312"/>
      <c r="HI10" s="312"/>
      <c r="HJ10" s="312"/>
      <c r="HK10" s="312"/>
      <c r="HL10" s="312"/>
      <c r="HM10" s="312"/>
      <c r="HN10" s="312"/>
      <c r="HO10" s="312"/>
      <c r="HP10" s="312"/>
      <c r="HQ10" s="312"/>
      <c r="HR10" s="312"/>
      <c r="HS10" s="312"/>
      <c r="HT10" s="312"/>
      <c r="HU10" s="312"/>
      <c r="HV10" s="312"/>
      <c r="HW10" s="312"/>
      <c r="HX10" s="312"/>
      <c r="HY10" s="312"/>
      <c r="HZ10" s="312"/>
      <c r="IA10" s="312"/>
      <c r="IB10" s="312"/>
      <c r="IC10" s="312"/>
      <c r="ID10" s="312"/>
      <c r="IE10" s="312"/>
    </row>
    <row r="11" spans="1:239" s="498" customFormat="1" ht="21" customHeight="1">
      <c r="A11" s="501" t="s">
        <v>6</v>
      </c>
      <c r="B11" s="756" t="s">
        <v>451</v>
      </c>
      <c r="C11" s="756"/>
      <c r="D11" s="756"/>
      <c r="E11" s="756"/>
      <c r="F11" s="756"/>
      <c r="G11" s="756"/>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2"/>
      <c r="CE11" s="312"/>
      <c r="CF11" s="312"/>
      <c r="CG11" s="312"/>
      <c r="CH11" s="312"/>
      <c r="CI11" s="312"/>
      <c r="CJ11" s="312"/>
      <c r="CK11" s="312"/>
      <c r="CL11" s="312"/>
      <c r="CM11" s="312"/>
      <c r="CN11" s="312"/>
      <c r="CO11" s="312"/>
      <c r="CP11" s="312"/>
      <c r="CQ11" s="312"/>
      <c r="CR11" s="312"/>
      <c r="CS11" s="312"/>
      <c r="CT11" s="312"/>
      <c r="CU11" s="312"/>
      <c r="CV11" s="312"/>
      <c r="CW11" s="312"/>
      <c r="CX11" s="312"/>
      <c r="CY11" s="312"/>
      <c r="CZ11" s="312"/>
      <c r="DA11" s="312"/>
      <c r="DB11" s="312"/>
      <c r="DC11" s="312"/>
      <c r="DD11" s="312"/>
      <c r="DE11" s="312"/>
      <c r="DF11" s="312"/>
      <c r="DG11" s="312"/>
      <c r="DH11" s="312"/>
      <c r="DI11" s="312"/>
      <c r="DJ11" s="312"/>
      <c r="DK11" s="312"/>
      <c r="DL11" s="312"/>
      <c r="DM11" s="312"/>
      <c r="DN11" s="312"/>
      <c r="DO11" s="312"/>
      <c r="DP11" s="312"/>
      <c r="DQ11" s="312"/>
      <c r="DR11" s="312"/>
      <c r="DS11" s="312"/>
      <c r="DT11" s="312"/>
      <c r="DU11" s="312"/>
      <c r="DV11" s="312"/>
      <c r="DW11" s="312"/>
      <c r="DX11" s="312"/>
      <c r="DY11" s="312"/>
      <c r="DZ11" s="312"/>
      <c r="EA11" s="312"/>
      <c r="EB11" s="312"/>
      <c r="EC11" s="312"/>
      <c r="ED11" s="312"/>
      <c r="EE11" s="312"/>
      <c r="EF11" s="312"/>
      <c r="EG11" s="312"/>
      <c r="EH11" s="312"/>
      <c r="EI11" s="312"/>
      <c r="EJ11" s="312"/>
      <c r="EK11" s="312"/>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c r="FS11" s="312"/>
      <c r="FT11" s="312"/>
      <c r="FU11" s="312"/>
      <c r="FV11" s="312"/>
      <c r="FW11" s="312"/>
      <c r="FX11" s="312"/>
      <c r="FY11" s="312"/>
      <c r="FZ11" s="312"/>
      <c r="GA11" s="312"/>
      <c r="GB11" s="312"/>
      <c r="GC11" s="312"/>
      <c r="GD11" s="312"/>
      <c r="GE11" s="312"/>
      <c r="GF11" s="312"/>
      <c r="GG11" s="312"/>
      <c r="GH11" s="312"/>
      <c r="GI11" s="312"/>
      <c r="GJ11" s="312"/>
      <c r="GK11" s="312"/>
      <c r="GL11" s="312"/>
      <c r="GM11" s="312"/>
      <c r="GN11" s="312"/>
      <c r="GO11" s="312"/>
      <c r="GP11" s="312"/>
      <c r="GQ11" s="312"/>
      <c r="GR11" s="312"/>
      <c r="GS11" s="312"/>
      <c r="GT11" s="312"/>
      <c r="GU11" s="312"/>
      <c r="GV11" s="312"/>
      <c r="GW11" s="312"/>
      <c r="GX11" s="312"/>
      <c r="GY11" s="312"/>
      <c r="GZ11" s="312"/>
      <c r="HA11" s="312"/>
      <c r="HB11" s="312"/>
      <c r="HC11" s="312"/>
      <c r="HD11" s="312"/>
      <c r="HE11" s="312"/>
      <c r="HF11" s="312"/>
      <c r="HG11" s="312"/>
      <c r="HH11" s="312"/>
      <c r="HI11" s="312"/>
      <c r="HJ11" s="312"/>
      <c r="HK11" s="312"/>
      <c r="HL11" s="312"/>
      <c r="HM11" s="312"/>
      <c r="HN11" s="312"/>
      <c r="HO11" s="312"/>
      <c r="HP11" s="312"/>
      <c r="HQ11" s="312"/>
      <c r="HR11" s="312"/>
      <c r="HS11" s="312"/>
      <c r="HT11" s="312"/>
      <c r="HU11" s="312"/>
      <c r="HV11" s="312"/>
      <c r="HW11" s="312"/>
      <c r="HX11" s="312"/>
      <c r="HY11" s="312"/>
      <c r="HZ11" s="312"/>
      <c r="IA11" s="312"/>
      <c r="IB11" s="312"/>
      <c r="IC11" s="312"/>
      <c r="ID11" s="312"/>
      <c r="IE11" s="312"/>
    </row>
    <row r="12" spans="1:239" s="498" customFormat="1" ht="15" customHeight="1">
      <c r="A12" s="611"/>
      <c r="B12" s="612"/>
      <c r="C12" s="612"/>
      <c r="D12" s="612"/>
      <c r="E12" s="612"/>
      <c r="F12" s="612"/>
      <c r="G12" s="611"/>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c r="BW12" s="312"/>
      <c r="BX12" s="312"/>
      <c r="BY12" s="312"/>
      <c r="BZ12" s="312"/>
      <c r="CA12" s="312"/>
      <c r="CB12" s="312"/>
      <c r="CC12" s="312"/>
      <c r="CD12" s="312"/>
      <c r="CE12" s="312"/>
      <c r="CF12" s="312"/>
      <c r="CG12" s="312"/>
      <c r="CH12" s="312"/>
      <c r="CI12" s="312"/>
      <c r="CJ12" s="312"/>
      <c r="CK12" s="312"/>
      <c r="CL12" s="312"/>
      <c r="CM12" s="312"/>
      <c r="CN12" s="312"/>
      <c r="CO12" s="312"/>
      <c r="CP12" s="312"/>
      <c r="CQ12" s="312"/>
      <c r="CR12" s="312"/>
      <c r="CS12" s="312"/>
      <c r="CT12" s="312"/>
      <c r="CU12" s="312"/>
      <c r="CV12" s="312"/>
      <c r="CW12" s="312"/>
      <c r="CX12" s="312"/>
      <c r="CY12" s="312"/>
      <c r="CZ12" s="312"/>
      <c r="DA12" s="312"/>
      <c r="DB12" s="312"/>
      <c r="DC12" s="312"/>
      <c r="DD12" s="312"/>
      <c r="DE12" s="312"/>
      <c r="DF12" s="312"/>
      <c r="DG12" s="312"/>
      <c r="DH12" s="312"/>
      <c r="DI12" s="312"/>
      <c r="DJ12" s="312"/>
      <c r="DK12" s="312"/>
      <c r="DL12" s="312"/>
      <c r="DM12" s="312"/>
      <c r="DN12" s="312"/>
      <c r="DO12" s="312"/>
      <c r="DP12" s="312"/>
      <c r="DQ12" s="312"/>
      <c r="DR12" s="312"/>
      <c r="DS12" s="312"/>
      <c r="DT12" s="312"/>
      <c r="DU12" s="312"/>
      <c r="DV12" s="312"/>
      <c r="DW12" s="312"/>
      <c r="DX12" s="312"/>
      <c r="DY12" s="312"/>
      <c r="DZ12" s="312"/>
      <c r="EA12" s="312"/>
      <c r="EB12" s="312"/>
      <c r="EC12" s="312"/>
      <c r="ED12" s="312"/>
      <c r="EE12" s="312"/>
      <c r="EF12" s="312"/>
      <c r="EG12" s="312"/>
      <c r="EH12" s="312"/>
      <c r="EI12" s="312"/>
      <c r="EJ12" s="312"/>
      <c r="EK12" s="312"/>
      <c r="EL12" s="312"/>
      <c r="EM12" s="312"/>
      <c r="EN12" s="312"/>
      <c r="EO12" s="312"/>
      <c r="EP12" s="312"/>
      <c r="EQ12" s="312"/>
      <c r="ER12" s="312"/>
      <c r="ES12" s="312"/>
      <c r="ET12" s="312"/>
      <c r="EU12" s="312"/>
      <c r="EV12" s="312"/>
      <c r="EW12" s="312"/>
      <c r="EX12" s="312"/>
      <c r="EY12" s="312"/>
      <c r="EZ12" s="312"/>
      <c r="FA12" s="312"/>
      <c r="FB12" s="312"/>
      <c r="FC12" s="312"/>
      <c r="FD12" s="312"/>
      <c r="FE12" s="312"/>
      <c r="FF12" s="312"/>
      <c r="FG12" s="312"/>
      <c r="FH12" s="312"/>
      <c r="FI12" s="312"/>
      <c r="FJ12" s="312"/>
      <c r="FK12" s="312"/>
      <c r="FL12" s="312"/>
      <c r="FM12" s="312"/>
      <c r="FN12" s="312"/>
      <c r="FO12" s="312"/>
      <c r="FP12" s="312"/>
      <c r="FQ12" s="312"/>
      <c r="FR12" s="312"/>
      <c r="FS12" s="312"/>
      <c r="FT12" s="312"/>
      <c r="FU12" s="312"/>
      <c r="FV12" s="312"/>
      <c r="FW12" s="312"/>
      <c r="FX12" s="312"/>
      <c r="FY12" s="312"/>
      <c r="FZ12" s="312"/>
      <c r="GA12" s="312"/>
      <c r="GB12" s="312"/>
      <c r="GC12" s="312"/>
      <c r="GD12" s="312"/>
      <c r="GE12" s="312"/>
      <c r="GF12" s="312"/>
      <c r="GG12" s="312"/>
      <c r="GH12" s="312"/>
      <c r="GI12" s="312"/>
      <c r="GJ12" s="312"/>
      <c r="GK12" s="312"/>
      <c r="GL12" s="312"/>
      <c r="GM12" s="312"/>
      <c r="GN12" s="312"/>
      <c r="GO12" s="312"/>
      <c r="GP12" s="312"/>
      <c r="GQ12" s="312"/>
      <c r="GR12" s="312"/>
      <c r="GS12" s="312"/>
      <c r="GT12" s="312"/>
      <c r="GU12" s="312"/>
      <c r="GV12" s="312"/>
      <c r="GW12" s="312"/>
      <c r="GX12" s="312"/>
      <c r="GY12" s="312"/>
      <c r="GZ12" s="312"/>
      <c r="HA12" s="312"/>
      <c r="HB12" s="312"/>
      <c r="HC12" s="312"/>
      <c r="HD12" s="312"/>
      <c r="HE12" s="312"/>
      <c r="HF12" s="312"/>
      <c r="HG12" s="312"/>
      <c r="HH12" s="312"/>
      <c r="HI12" s="312"/>
      <c r="HJ12" s="312"/>
      <c r="HK12" s="312"/>
      <c r="HL12" s="312"/>
      <c r="HM12" s="312"/>
      <c r="HN12" s="312"/>
      <c r="HO12" s="312"/>
      <c r="HP12" s="312"/>
      <c r="HQ12" s="312"/>
      <c r="HR12" s="312"/>
      <c r="HS12" s="312"/>
      <c r="HT12" s="312"/>
      <c r="HU12" s="312"/>
      <c r="HV12" s="312"/>
      <c r="HW12" s="312"/>
      <c r="HX12" s="312"/>
      <c r="HY12" s="312"/>
      <c r="HZ12" s="312"/>
      <c r="IA12" s="312"/>
      <c r="IB12" s="312"/>
      <c r="IC12" s="312"/>
      <c r="ID12" s="312"/>
      <c r="IE12" s="312"/>
    </row>
    <row r="13" spans="1:239" ht="38.25" customHeight="1" thickBot="1">
      <c r="A13" s="312" t="s">
        <v>28</v>
      </c>
      <c r="B13" s="362" t="s">
        <v>29</v>
      </c>
      <c r="C13" s="755" t="s">
        <v>30</v>
      </c>
      <c r="D13" s="755"/>
      <c r="E13" s="755"/>
      <c r="F13" s="364" t="s">
        <v>31</v>
      </c>
      <c r="G13" s="365" t="s">
        <v>32</v>
      </c>
      <c r="H13" s="502"/>
      <c r="I13" s="503"/>
    </row>
    <row r="14" spans="1:239" ht="16.2" thickBot="1">
      <c r="A14" s="312"/>
      <c r="B14" s="613" t="s">
        <v>452</v>
      </c>
      <c r="C14" s="638" t="s">
        <v>453</v>
      </c>
      <c r="D14" s="639"/>
      <c r="E14" s="639" t="s">
        <v>453</v>
      </c>
      <c r="F14" s="374" t="s">
        <v>35</v>
      </c>
      <c r="G14" s="640">
        <v>0</v>
      </c>
      <c r="H14" s="504"/>
    </row>
    <row r="15" spans="1:239" ht="18.75" customHeight="1">
      <c r="A15" s="36"/>
      <c r="B15" s="36"/>
      <c r="C15" s="36"/>
      <c r="D15" s="36"/>
      <c r="E15" s="36"/>
      <c r="F15" s="36"/>
      <c r="G15" s="36"/>
      <c r="H15" s="503"/>
      <c r="I15" s="505"/>
    </row>
    <row r="16" spans="1:239" s="498" customFormat="1" ht="21">
      <c r="A16" s="494" t="s">
        <v>72</v>
      </c>
      <c r="B16" s="516" t="s">
        <v>73</v>
      </c>
      <c r="C16" s="494"/>
      <c r="D16" s="494"/>
      <c r="E16" s="494"/>
      <c r="F16" s="494"/>
      <c r="G16" s="494"/>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12"/>
      <c r="BS16" s="312"/>
      <c r="BT16" s="312"/>
      <c r="BU16" s="312"/>
      <c r="BV16" s="312"/>
      <c r="BW16" s="312"/>
      <c r="BX16" s="312"/>
      <c r="BY16" s="312"/>
      <c r="BZ16" s="312"/>
      <c r="CA16" s="312"/>
      <c r="CB16" s="312"/>
      <c r="CC16" s="312"/>
      <c r="CD16" s="312"/>
      <c r="CE16" s="312"/>
      <c r="CF16" s="312"/>
      <c r="CG16" s="312"/>
      <c r="CH16" s="312"/>
      <c r="CI16" s="312"/>
      <c r="CJ16" s="312"/>
      <c r="CK16" s="312"/>
      <c r="CL16" s="312"/>
      <c r="CM16" s="312"/>
      <c r="CN16" s="312"/>
      <c r="CO16" s="312"/>
      <c r="CP16" s="312"/>
      <c r="CQ16" s="312"/>
      <c r="CR16" s="312"/>
      <c r="CS16" s="312"/>
      <c r="CT16" s="312"/>
      <c r="CU16" s="312"/>
      <c r="CV16" s="312"/>
      <c r="CW16" s="312"/>
      <c r="CX16" s="312"/>
      <c r="CY16" s="312"/>
      <c r="CZ16" s="312"/>
      <c r="DA16" s="312"/>
      <c r="DB16" s="312"/>
      <c r="DC16" s="312"/>
      <c r="DD16" s="312"/>
      <c r="DE16" s="312"/>
      <c r="DF16" s="312"/>
      <c r="DG16" s="312"/>
      <c r="DH16" s="312"/>
      <c r="DI16" s="312"/>
      <c r="DJ16" s="312"/>
      <c r="DK16" s="312"/>
      <c r="DL16" s="312"/>
      <c r="DM16" s="312"/>
      <c r="DN16" s="312"/>
      <c r="DO16" s="312"/>
      <c r="DP16" s="312"/>
      <c r="DQ16" s="312"/>
      <c r="DR16" s="312"/>
      <c r="DS16" s="312"/>
      <c r="DT16" s="312"/>
      <c r="DU16" s="312"/>
      <c r="DV16" s="312"/>
      <c r="DW16" s="312"/>
      <c r="DX16" s="312"/>
      <c r="DY16" s="312"/>
      <c r="DZ16" s="312"/>
      <c r="EA16" s="312"/>
      <c r="EB16" s="312"/>
      <c r="EC16" s="312"/>
      <c r="ED16" s="312"/>
      <c r="EE16" s="312"/>
      <c r="EF16" s="312"/>
      <c r="EG16" s="312"/>
      <c r="EH16" s="312"/>
      <c r="EI16" s="312"/>
      <c r="EJ16" s="312"/>
      <c r="EK16" s="312"/>
      <c r="EL16" s="312"/>
      <c r="EM16" s="312"/>
      <c r="EN16" s="312"/>
      <c r="EO16" s="312"/>
      <c r="EP16" s="312"/>
      <c r="EQ16" s="312"/>
      <c r="ER16" s="312"/>
      <c r="ES16" s="312"/>
      <c r="ET16" s="312"/>
      <c r="EU16" s="312"/>
      <c r="EV16" s="312"/>
      <c r="EW16" s="312"/>
      <c r="EX16" s="312"/>
      <c r="EY16" s="312"/>
      <c r="EZ16" s="312"/>
      <c r="FA16" s="312"/>
      <c r="FB16" s="312"/>
      <c r="FC16" s="312"/>
      <c r="FD16" s="312"/>
      <c r="FE16" s="312"/>
      <c r="FF16" s="312"/>
      <c r="FG16" s="312"/>
      <c r="FH16" s="312"/>
      <c r="FI16" s="312"/>
      <c r="FJ16" s="312"/>
      <c r="FK16" s="312"/>
      <c r="FL16" s="312"/>
      <c r="FM16" s="312"/>
      <c r="FN16" s="312"/>
      <c r="FO16" s="312"/>
      <c r="FP16" s="312"/>
      <c r="FQ16" s="312"/>
      <c r="FR16" s="312"/>
      <c r="FS16" s="312"/>
      <c r="FT16" s="312"/>
      <c r="FU16" s="312"/>
      <c r="FV16" s="312"/>
      <c r="FW16" s="312"/>
      <c r="FX16" s="312"/>
      <c r="FY16" s="312"/>
      <c r="FZ16" s="312"/>
      <c r="GA16" s="312"/>
      <c r="GB16" s="312"/>
      <c r="GC16" s="312"/>
      <c r="GD16" s="312"/>
      <c r="GE16" s="312"/>
      <c r="GF16" s="312"/>
      <c r="GG16" s="312"/>
      <c r="GH16" s="312"/>
      <c r="GI16" s="312"/>
      <c r="GJ16" s="312"/>
      <c r="GK16" s="312"/>
      <c r="GL16" s="312"/>
      <c r="GM16" s="312"/>
      <c r="GN16" s="312"/>
      <c r="GO16" s="312"/>
      <c r="GP16" s="312"/>
      <c r="GQ16" s="312"/>
      <c r="GR16" s="312"/>
      <c r="GS16" s="312"/>
      <c r="GT16" s="312"/>
      <c r="GU16" s="312"/>
      <c r="GV16" s="312"/>
      <c r="GW16" s="312"/>
      <c r="GX16" s="312"/>
      <c r="GY16" s="312"/>
      <c r="GZ16" s="312"/>
      <c r="HA16" s="312"/>
      <c r="HB16" s="312"/>
      <c r="HC16" s="312"/>
      <c r="HD16" s="312"/>
      <c r="HE16" s="312"/>
      <c r="HF16" s="312"/>
      <c r="HG16" s="312"/>
      <c r="HH16" s="312"/>
      <c r="HI16" s="312"/>
      <c r="HJ16" s="312"/>
      <c r="HK16" s="312"/>
      <c r="HL16" s="312"/>
      <c r="HM16" s="312"/>
      <c r="HN16" s="312"/>
      <c r="HO16" s="312"/>
      <c r="HP16" s="312"/>
      <c r="HQ16" s="312"/>
      <c r="HR16" s="312"/>
      <c r="HS16" s="312"/>
      <c r="HT16" s="312"/>
      <c r="HU16" s="312"/>
      <c r="HV16" s="312"/>
      <c r="HW16" s="312"/>
      <c r="HX16" s="312"/>
      <c r="HY16" s="312"/>
      <c r="HZ16" s="312"/>
      <c r="IA16" s="312"/>
      <c r="IB16" s="312"/>
      <c r="IC16" s="312"/>
      <c r="ID16" s="312"/>
      <c r="IE16" s="312"/>
    </row>
    <row r="17" spans="1:239" s="498" customFormat="1" ht="21" hidden="1">
      <c r="A17" s="494"/>
      <c r="B17" s="516"/>
      <c r="C17" s="494"/>
      <c r="D17" s="494"/>
      <c r="E17" s="494"/>
      <c r="F17" s="494"/>
      <c r="G17" s="494"/>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312"/>
      <c r="DQ17" s="312"/>
      <c r="DR17" s="312"/>
      <c r="DS17" s="312"/>
      <c r="DT17" s="312"/>
      <c r="DU17" s="312"/>
      <c r="DV17" s="312"/>
      <c r="DW17" s="312"/>
      <c r="DX17" s="312"/>
      <c r="DY17" s="312"/>
      <c r="DZ17" s="312"/>
      <c r="EA17" s="312"/>
      <c r="EB17" s="312"/>
      <c r="EC17" s="312"/>
      <c r="ED17" s="312"/>
      <c r="EE17" s="312"/>
      <c r="EF17" s="312"/>
      <c r="EG17" s="312"/>
      <c r="EH17" s="312"/>
      <c r="EI17" s="312"/>
      <c r="EJ17" s="312"/>
      <c r="EK17" s="312"/>
      <c r="EL17" s="312"/>
      <c r="EM17" s="312"/>
      <c r="EN17" s="312"/>
      <c r="EO17" s="312"/>
      <c r="EP17" s="312"/>
      <c r="EQ17" s="312"/>
      <c r="ER17" s="312"/>
      <c r="ES17" s="312"/>
      <c r="ET17" s="312"/>
      <c r="EU17" s="312"/>
      <c r="EV17" s="312"/>
      <c r="EW17" s="312"/>
      <c r="EX17" s="312"/>
      <c r="EY17" s="312"/>
      <c r="EZ17" s="312"/>
      <c r="FA17" s="312"/>
      <c r="FB17" s="312"/>
      <c r="FC17" s="312"/>
      <c r="FD17" s="312"/>
      <c r="FE17" s="312"/>
      <c r="FF17" s="312"/>
      <c r="FG17" s="312"/>
      <c r="FH17" s="312"/>
      <c r="FI17" s="312"/>
      <c r="FJ17" s="312"/>
      <c r="FK17" s="312"/>
      <c r="FL17" s="312"/>
      <c r="FM17" s="312"/>
      <c r="FN17" s="312"/>
      <c r="FO17" s="312"/>
      <c r="FP17" s="312"/>
      <c r="FQ17" s="312"/>
      <c r="FR17" s="312"/>
      <c r="FS17" s="312"/>
      <c r="FT17" s="312"/>
      <c r="FU17" s="312"/>
      <c r="FV17" s="312"/>
      <c r="FW17" s="312"/>
      <c r="FX17" s="312"/>
      <c r="FY17" s="312"/>
      <c r="FZ17" s="312"/>
      <c r="GA17" s="312"/>
      <c r="GB17" s="312"/>
      <c r="GC17" s="312"/>
      <c r="GD17" s="312"/>
      <c r="GE17" s="312"/>
      <c r="GF17" s="312"/>
      <c r="GG17" s="312"/>
      <c r="GH17" s="312"/>
      <c r="GI17" s="312"/>
      <c r="GJ17" s="312"/>
      <c r="GK17" s="312"/>
      <c r="GL17" s="312"/>
      <c r="GM17" s="312"/>
      <c r="GN17" s="312"/>
      <c r="GO17" s="312"/>
      <c r="GP17" s="312"/>
      <c r="GQ17" s="312"/>
      <c r="GR17" s="312"/>
      <c r="GS17" s="312"/>
      <c r="GT17" s="312"/>
      <c r="GU17" s="312"/>
      <c r="GV17" s="312"/>
      <c r="GW17" s="312"/>
      <c r="GX17" s="312"/>
      <c r="GY17" s="312"/>
      <c r="GZ17" s="312"/>
      <c r="HA17" s="312"/>
      <c r="HB17" s="312"/>
      <c r="HC17" s="312"/>
      <c r="HD17" s="312"/>
      <c r="HE17" s="312"/>
      <c r="HF17" s="312"/>
      <c r="HG17" s="312"/>
      <c r="HH17" s="312"/>
      <c r="HI17" s="312"/>
      <c r="HJ17" s="312"/>
      <c r="HK17" s="312"/>
      <c r="HL17" s="312"/>
      <c r="HM17" s="312"/>
      <c r="HN17" s="312"/>
      <c r="HO17" s="312"/>
      <c r="HP17" s="312"/>
      <c r="HQ17" s="312"/>
      <c r="HR17" s="312"/>
      <c r="HS17" s="312"/>
      <c r="HT17" s="312"/>
      <c r="HU17" s="312"/>
      <c r="HV17" s="312"/>
      <c r="HW17" s="312"/>
      <c r="HX17" s="312"/>
      <c r="HY17" s="312"/>
      <c r="HZ17" s="312"/>
      <c r="IA17" s="312"/>
      <c r="IB17" s="312"/>
      <c r="IC17" s="312"/>
      <c r="ID17" s="312"/>
      <c r="IE17" s="312"/>
    </row>
    <row r="18" spans="1:239" s="498" customFormat="1" ht="21" customHeight="1">
      <c r="A18" s="501" t="s">
        <v>6</v>
      </c>
      <c r="B18" s="756" t="s">
        <v>454</v>
      </c>
      <c r="C18" s="756"/>
      <c r="D18" s="756"/>
      <c r="E18" s="756"/>
      <c r="F18" s="756"/>
      <c r="G18" s="756"/>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2"/>
      <c r="CO18" s="312"/>
      <c r="CP18" s="312"/>
      <c r="CQ18" s="312"/>
      <c r="CR18" s="312"/>
      <c r="CS18" s="312"/>
      <c r="CT18" s="312"/>
      <c r="CU18" s="312"/>
      <c r="CV18" s="312"/>
      <c r="CW18" s="312"/>
      <c r="CX18" s="312"/>
      <c r="CY18" s="312"/>
      <c r="CZ18" s="312"/>
      <c r="DA18" s="312"/>
      <c r="DB18" s="312"/>
      <c r="DC18" s="312"/>
      <c r="DD18" s="312"/>
      <c r="DE18" s="312"/>
      <c r="DF18" s="312"/>
      <c r="DG18" s="312"/>
      <c r="DH18" s="312"/>
      <c r="DI18" s="312"/>
      <c r="DJ18" s="312"/>
      <c r="DK18" s="312"/>
      <c r="DL18" s="312"/>
      <c r="DM18" s="312"/>
      <c r="DN18" s="312"/>
      <c r="DO18" s="312"/>
      <c r="DP18" s="312"/>
      <c r="DQ18" s="312"/>
      <c r="DR18" s="312"/>
      <c r="DS18" s="312"/>
      <c r="DT18" s="312"/>
      <c r="DU18" s="312"/>
      <c r="DV18" s="312"/>
      <c r="DW18" s="312"/>
      <c r="DX18" s="312"/>
      <c r="DY18" s="312"/>
      <c r="DZ18" s="312"/>
      <c r="EA18" s="312"/>
      <c r="EB18" s="312"/>
      <c r="EC18" s="312"/>
      <c r="ED18" s="312"/>
      <c r="EE18" s="312"/>
      <c r="EF18" s="312"/>
      <c r="EG18" s="312"/>
      <c r="EH18" s="312"/>
      <c r="EI18" s="312"/>
      <c r="EJ18" s="312"/>
      <c r="EK18" s="312"/>
      <c r="EL18" s="312"/>
      <c r="EM18" s="312"/>
      <c r="EN18" s="312"/>
      <c r="EO18" s="312"/>
      <c r="EP18" s="312"/>
      <c r="EQ18" s="312"/>
      <c r="ER18" s="312"/>
      <c r="ES18" s="312"/>
      <c r="ET18" s="312"/>
      <c r="EU18" s="312"/>
      <c r="EV18" s="312"/>
      <c r="EW18" s="312"/>
      <c r="EX18" s="312"/>
      <c r="EY18" s="312"/>
      <c r="EZ18" s="312"/>
      <c r="FA18" s="312"/>
      <c r="FB18" s="312"/>
      <c r="FC18" s="312"/>
      <c r="FD18" s="312"/>
      <c r="FE18" s="312"/>
      <c r="FF18" s="312"/>
      <c r="FG18" s="312"/>
      <c r="FH18" s="312"/>
      <c r="FI18" s="312"/>
      <c r="FJ18" s="312"/>
      <c r="FK18" s="312"/>
      <c r="FL18" s="312"/>
      <c r="FM18" s="312"/>
      <c r="FN18" s="312"/>
      <c r="FO18" s="312"/>
      <c r="FP18" s="312"/>
      <c r="FQ18" s="312"/>
      <c r="FR18" s="312"/>
      <c r="FS18" s="312"/>
      <c r="FT18" s="312"/>
      <c r="FU18" s="312"/>
      <c r="FV18" s="312"/>
      <c r="FW18" s="312"/>
      <c r="FX18" s="312"/>
      <c r="FY18" s="312"/>
      <c r="FZ18" s="312"/>
      <c r="GA18" s="312"/>
      <c r="GB18" s="312"/>
      <c r="GC18" s="312"/>
      <c r="GD18" s="312"/>
      <c r="GE18" s="312"/>
      <c r="GF18" s="312"/>
      <c r="GG18" s="312"/>
      <c r="GH18" s="312"/>
      <c r="GI18" s="312"/>
      <c r="GJ18" s="312"/>
      <c r="GK18" s="312"/>
      <c r="GL18" s="312"/>
      <c r="GM18" s="312"/>
      <c r="GN18" s="312"/>
      <c r="GO18" s="312"/>
      <c r="GP18" s="312"/>
      <c r="GQ18" s="312"/>
      <c r="GR18" s="312"/>
      <c r="GS18" s="312"/>
      <c r="GT18" s="312"/>
      <c r="GU18" s="312"/>
      <c r="GV18" s="312"/>
      <c r="GW18" s="312"/>
      <c r="GX18" s="312"/>
      <c r="GY18" s="312"/>
      <c r="GZ18" s="312"/>
      <c r="HA18" s="312"/>
      <c r="HB18" s="312"/>
      <c r="HC18" s="312"/>
      <c r="HD18" s="312"/>
      <c r="HE18" s="312"/>
      <c r="HF18" s="312"/>
      <c r="HG18" s="312"/>
      <c r="HH18" s="312"/>
      <c r="HI18" s="312"/>
      <c r="HJ18" s="312"/>
      <c r="HK18" s="312"/>
      <c r="HL18" s="312"/>
      <c r="HM18" s="312"/>
      <c r="HN18" s="312"/>
      <c r="HO18" s="312"/>
      <c r="HP18" s="312"/>
      <c r="HQ18" s="312"/>
      <c r="HR18" s="312"/>
      <c r="HS18" s="312"/>
      <c r="HT18" s="312"/>
      <c r="HU18" s="312"/>
      <c r="HV18" s="312"/>
      <c r="HW18" s="312"/>
      <c r="HX18" s="312"/>
      <c r="HY18" s="312"/>
      <c r="HZ18" s="312"/>
      <c r="IA18" s="312"/>
      <c r="IB18" s="312"/>
      <c r="IC18" s="312"/>
      <c r="ID18" s="312"/>
      <c r="IE18" s="312"/>
    </row>
    <row r="19" spans="1:239" ht="15" customHeight="1">
      <c r="A19" s="614"/>
      <c r="B19" s="614"/>
      <c r="C19" s="614"/>
      <c r="D19" s="614"/>
      <c r="E19" s="614"/>
      <c r="F19" s="614"/>
      <c r="G19" s="614"/>
      <c r="H19" s="614"/>
      <c r="I19" s="614"/>
      <c r="J19" s="614"/>
      <c r="K19" s="614"/>
      <c r="L19" s="614"/>
      <c r="M19" s="614"/>
      <c r="N19" s="614"/>
      <c r="O19" s="614"/>
      <c r="P19" s="614"/>
      <c r="Q19" s="614"/>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row>
    <row r="20" spans="1:239" s="312" customFormat="1" ht="18.600000000000001" thickBot="1">
      <c r="A20" s="312" t="s">
        <v>85</v>
      </c>
      <c r="B20" s="615" t="s">
        <v>86</v>
      </c>
      <c r="C20" s="616" t="s">
        <v>87</v>
      </c>
      <c r="D20" s="616"/>
      <c r="E20" s="616"/>
      <c r="F20" s="616" t="s">
        <v>31</v>
      </c>
      <c r="G20" s="617" t="s">
        <v>77</v>
      </c>
    </row>
    <row r="21" spans="1:239" s="312" customFormat="1" ht="18.600000000000001" hidden="1" thickBot="1">
      <c r="B21" s="615"/>
      <c r="C21" s="616"/>
      <c r="D21" s="616"/>
      <c r="E21" s="616"/>
      <c r="F21" s="616"/>
      <c r="G21" s="617"/>
    </row>
    <row r="22" spans="1:239" s="312" customFormat="1" ht="37.5" customHeight="1" thickBot="1">
      <c r="B22" s="471" t="s">
        <v>88</v>
      </c>
      <c r="C22" s="757"/>
      <c r="D22" s="758"/>
      <c r="E22" s="759"/>
      <c r="F22" s="618" t="s">
        <v>90</v>
      </c>
      <c r="G22" s="640">
        <v>0</v>
      </c>
    </row>
    <row r="23" spans="1:239" customFormat="1" ht="21" customHeight="1">
      <c r="A23" s="36"/>
      <c r="B23" s="619"/>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row>
    <row r="24" spans="1:239" customFormat="1" ht="21" customHeight="1">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row>
    <row r="25" spans="1:239" customFormat="1" ht="21" customHeight="1">
      <c r="A25" s="36"/>
      <c r="B25" s="620" t="s">
        <v>455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row>
    <row r="26" spans="1:239" customFormat="1" ht="21" customHeight="1">
      <c r="A26" s="621"/>
      <c r="B26" s="622" t="s">
        <v>456</v>
      </c>
      <c r="C26" s="623" t="s">
        <v>457</v>
      </c>
      <c r="D26" s="624"/>
      <c r="E26" s="760" t="s">
        <v>458</v>
      </c>
      <c r="F26" s="761"/>
      <c r="G26" s="762"/>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row>
    <row r="27" spans="1:239" customFormat="1" ht="30" customHeight="1" thickBot="1">
      <c r="A27" s="36"/>
      <c r="B27" s="625" t="s">
        <v>34</v>
      </c>
      <c r="C27" s="626" t="s">
        <v>503</v>
      </c>
      <c r="D27" s="627"/>
      <c r="E27" s="763" t="s">
        <v>508</v>
      </c>
      <c r="F27" s="764"/>
      <c r="G27" s="765"/>
      <c r="H27" s="36"/>
      <c r="I27" s="36"/>
      <c r="J27" s="36" t="s">
        <v>453</v>
      </c>
      <c r="K27" s="36" t="s">
        <v>459</v>
      </c>
      <c r="L27" s="36" t="s">
        <v>460</v>
      </c>
      <c r="M27" s="36" t="s">
        <v>461</v>
      </c>
      <c r="N27" s="36" t="s">
        <v>462</v>
      </c>
      <c r="O27" s="36" t="s">
        <v>463</v>
      </c>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row>
    <row r="28" spans="1:239" customFormat="1" ht="30" customHeight="1">
      <c r="A28" s="621"/>
      <c r="B28" s="625" t="s">
        <v>36</v>
      </c>
      <c r="C28" s="628" t="s">
        <v>504</v>
      </c>
      <c r="D28" s="611"/>
      <c r="E28" s="763"/>
      <c r="F28" s="764"/>
      <c r="G28" s="765"/>
      <c r="H28" s="36"/>
      <c r="I28" s="36"/>
      <c r="J28" s="36" t="s">
        <v>453</v>
      </c>
      <c r="K28" s="472" t="s">
        <v>464</v>
      </c>
      <c r="L28" s="473" t="s">
        <v>39</v>
      </c>
      <c r="M28" s="473" t="s">
        <v>465</v>
      </c>
      <c r="N28" s="473" t="s">
        <v>54</v>
      </c>
      <c r="O28" s="473" t="s">
        <v>48</v>
      </c>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row>
    <row r="29" spans="1:239" customFormat="1" ht="30" customHeight="1">
      <c r="A29" s="621"/>
      <c r="B29" s="629" t="s">
        <v>37</v>
      </c>
      <c r="C29" s="626" t="s">
        <v>505</v>
      </c>
      <c r="D29" s="627"/>
      <c r="E29" s="763"/>
      <c r="F29" s="764"/>
      <c r="G29" s="765"/>
      <c r="H29" s="36"/>
      <c r="I29" s="36"/>
      <c r="J29" s="36"/>
      <c r="K29" s="473" t="s">
        <v>466</v>
      </c>
      <c r="L29" s="473" t="s">
        <v>40</v>
      </c>
      <c r="M29" s="473" t="s">
        <v>467</v>
      </c>
      <c r="N29" s="473" t="s">
        <v>55</v>
      </c>
      <c r="O29" s="473" t="s">
        <v>49</v>
      </c>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row>
    <row r="30" spans="1:239" customFormat="1" ht="30" customHeight="1">
      <c r="A30" s="621"/>
      <c r="B30" s="629" t="s">
        <v>38</v>
      </c>
      <c r="C30" s="626" t="s">
        <v>506</v>
      </c>
      <c r="D30" s="630"/>
      <c r="E30" s="766"/>
      <c r="F30" s="767"/>
      <c r="G30" s="768"/>
      <c r="H30" s="36"/>
      <c r="I30" s="36"/>
      <c r="J30" s="36"/>
      <c r="K30" s="473" t="s">
        <v>468</v>
      </c>
      <c r="L30" s="473" t="s">
        <v>41</v>
      </c>
      <c r="M30" s="473" t="s">
        <v>469</v>
      </c>
      <c r="N30" s="473" t="s">
        <v>56</v>
      </c>
      <c r="O30" s="473" t="s">
        <v>50</v>
      </c>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row>
    <row r="31" spans="1:239" customFormat="1" ht="30" customHeight="1">
      <c r="A31" s="36"/>
      <c r="B31" s="625" t="s">
        <v>470</v>
      </c>
      <c r="C31" s="626" t="s">
        <v>507</v>
      </c>
      <c r="D31" s="631"/>
      <c r="E31" s="769" t="s">
        <v>471</v>
      </c>
      <c r="F31" s="770"/>
      <c r="G31" s="771"/>
      <c r="H31" s="36"/>
      <c r="I31" s="36"/>
      <c r="J31" s="36"/>
      <c r="K31" s="473" t="s">
        <v>472</v>
      </c>
      <c r="L31" s="473" t="s">
        <v>42</v>
      </c>
      <c r="M31" s="632" t="s">
        <v>473</v>
      </c>
      <c r="N31" s="473" t="s">
        <v>57</v>
      </c>
      <c r="O31" s="473" t="s">
        <v>51</v>
      </c>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row>
    <row r="32" spans="1:239" customFormat="1" ht="21" customHeight="1">
      <c r="A32" s="36"/>
      <c r="B32" s="633"/>
      <c r="C32" s="36"/>
      <c r="D32" s="36"/>
      <c r="E32" s="36"/>
      <c r="F32" s="36"/>
      <c r="G32" s="36"/>
      <c r="H32" s="36"/>
      <c r="I32" s="36"/>
      <c r="J32" s="36"/>
      <c r="K32" s="36"/>
      <c r="L32" s="473" t="s">
        <v>47</v>
      </c>
      <c r="M32" s="36"/>
      <c r="N32" s="473" t="s">
        <v>58</v>
      </c>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row>
    <row r="33" spans="1:239" ht="118.5" customHeight="1">
      <c r="A33" s="550" t="s">
        <v>8</v>
      </c>
      <c r="B33" s="737" t="s">
        <v>520</v>
      </c>
      <c r="C33" s="738"/>
      <c r="D33" s="738"/>
      <c r="E33" s="738"/>
      <c r="F33" s="738"/>
      <c r="G33" s="739"/>
      <c r="J33" s="312"/>
      <c r="K33" s="312"/>
      <c r="L33" s="473" t="s">
        <v>52</v>
      </c>
      <c r="M33" s="312"/>
      <c r="N33" s="473" t="s">
        <v>59</v>
      </c>
      <c r="O33" s="312"/>
      <c r="P33" s="312"/>
      <c r="Q33" s="312"/>
      <c r="R33" s="312"/>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row>
    <row r="34" spans="1:239" ht="14.4" customHeight="1" thickBot="1">
      <c r="A34" s="312"/>
      <c r="B34" s="312"/>
      <c r="C34" s="312"/>
      <c r="D34" s="312"/>
      <c r="E34" s="312"/>
      <c r="F34" s="312"/>
      <c r="G34" s="312"/>
      <c r="J34" s="312"/>
      <c r="K34" s="312"/>
      <c r="L34" s="473" t="s">
        <v>53</v>
      </c>
      <c r="M34" s="312"/>
      <c r="N34" s="473" t="s">
        <v>60</v>
      </c>
      <c r="O34" s="312"/>
      <c r="P34" s="312"/>
      <c r="Q34" s="312"/>
      <c r="R34" s="312"/>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row>
    <row r="35" spans="1:239" s="312" customFormat="1" ht="15.6">
      <c r="J35" s="472"/>
      <c r="K35" s="634" t="s">
        <v>89</v>
      </c>
      <c r="L35" s="36"/>
      <c r="M35" s="36"/>
      <c r="N35" s="473" t="s">
        <v>61</v>
      </c>
      <c r="O35" s="36"/>
      <c r="P35" s="36"/>
      <c r="Q35" s="36"/>
      <c r="R35" s="36"/>
    </row>
    <row r="36" spans="1:239" s="312" customFormat="1" ht="15.6">
      <c r="J36" s="473"/>
      <c r="K36" s="635" t="s">
        <v>91</v>
      </c>
      <c r="L36" s="36"/>
      <c r="M36" s="36"/>
      <c r="N36" s="473" t="s">
        <v>62</v>
      </c>
      <c r="O36" s="36"/>
      <c r="P36" s="36"/>
      <c r="Q36" s="36"/>
      <c r="R36" s="36"/>
    </row>
    <row r="37" spans="1:239" s="312" customFormat="1" ht="15.6">
      <c r="J37" s="473"/>
      <c r="K37" s="635" t="s">
        <v>92</v>
      </c>
      <c r="L37" s="36"/>
      <c r="M37" s="36"/>
      <c r="N37" s="473" t="s">
        <v>63</v>
      </c>
      <c r="O37" s="36"/>
      <c r="P37" s="36"/>
      <c r="Q37" s="36"/>
      <c r="R37" s="36"/>
    </row>
    <row r="38" spans="1:239" s="312" customFormat="1" ht="31.8" thickBot="1">
      <c r="J38" s="473"/>
      <c r="K38" s="636" t="s">
        <v>93</v>
      </c>
      <c r="L38" s="36"/>
      <c r="M38" s="36"/>
      <c r="N38" s="474" t="s">
        <v>64</v>
      </c>
      <c r="O38" s="36"/>
      <c r="P38" s="36"/>
      <c r="Q38" s="36"/>
      <c r="R38" s="36"/>
    </row>
    <row r="39" spans="1:239" s="312" customFormat="1" ht="15.6">
      <c r="J39" s="473"/>
      <c r="K39" s="475" t="s">
        <v>431</v>
      </c>
      <c r="L39" s="36"/>
      <c r="M39" s="36"/>
      <c r="N39" s="36"/>
      <c r="O39" s="36"/>
      <c r="P39" s="36"/>
      <c r="Q39" s="36"/>
      <c r="R39" s="36"/>
    </row>
    <row r="40" spans="1:239" s="312" customFormat="1" ht="16.2" thickBot="1">
      <c r="J40" s="473"/>
      <c r="K40" s="637" t="s">
        <v>430</v>
      </c>
      <c r="L40" s="36"/>
      <c r="M40" s="36"/>
      <c r="N40" s="36"/>
      <c r="O40" s="36"/>
      <c r="P40" s="36"/>
      <c r="Q40" s="36"/>
      <c r="R40" s="36"/>
    </row>
    <row r="41" spans="1:239" s="312" customFormat="1" ht="15.6">
      <c r="J41" s="473"/>
      <c r="K41" s="36"/>
      <c r="L41" s="36"/>
      <c r="M41" s="36"/>
      <c r="N41" s="36"/>
      <c r="O41" s="36"/>
      <c r="P41" s="36"/>
      <c r="Q41" s="36"/>
      <c r="R41" s="36"/>
    </row>
    <row r="42" spans="1:239" s="312" customFormat="1" ht="15.6">
      <c r="J42" s="473"/>
      <c r="K42" s="36"/>
      <c r="L42" s="36"/>
      <c r="M42" s="36"/>
      <c r="N42" s="36"/>
      <c r="O42" s="36"/>
      <c r="P42" s="36"/>
      <c r="Q42" s="36"/>
      <c r="R42" s="36"/>
    </row>
    <row r="43" spans="1:239" s="312" customFormat="1" ht="15.6">
      <c r="J43" s="473"/>
      <c r="K43" s="36"/>
      <c r="L43" s="36"/>
      <c r="M43" s="36"/>
      <c r="N43" s="36"/>
      <c r="O43" s="36"/>
      <c r="P43" s="36"/>
      <c r="Q43" s="36"/>
      <c r="R43" s="36"/>
    </row>
    <row r="44" spans="1:239" s="312" customFormat="1" ht="15.6">
      <c r="J44" s="473"/>
      <c r="K44" s="36"/>
      <c r="L44" s="36"/>
      <c r="M44" s="36"/>
      <c r="N44" s="36"/>
      <c r="O44" s="36"/>
      <c r="P44" s="36"/>
      <c r="Q44" s="36"/>
      <c r="R44" s="36"/>
    </row>
    <row r="45" spans="1:239" s="312" customFormat="1" ht="15.6">
      <c r="J45" s="473"/>
      <c r="K45" s="36"/>
      <c r="L45" s="36"/>
      <c r="M45" s="36"/>
      <c r="N45" s="36"/>
      <c r="O45" s="36"/>
      <c r="P45" s="36"/>
      <c r="Q45" s="36"/>
      <c r="R45" s="36"/>
    </row>
    <row r="46" spans="1:239" s="312" customFormat="1" ht="15.6">
      <c r="J46" s="632"/>
      <c r="K46" s="36"/>
      <c r="L46" s="36"/>
      <c r="M46" s="36"/>
      <c r="N46" s="36"/>
      <c r="O46" s="36"/>
      <c r="P46" s="36"/>
      <c r="Q46" s="36"/>
      <c r="R46" s="36"/>
    </row>
    <row r="47" spans="1:239" s="312" customFormat="1" ht="15.6">
      <c r="J47" s="473"/>
      <c r="K47" s="36"/>
      <c r="L47" s="36"/>
      <c r="M47" s="36"/>
      <c r="N47" s="36"/>
      <c r="O47" s="36"/>
      <c r="P47" s="36"/>
      <c r="Q47" s="36"/>
      <c r="R47" s="36"/>
    </row>
    <row r="48" spans="1:239" s="312" customFormat="1" ht="15.6">
      <c r="J48" s="473"/>
      <c r="K48" s="36"/>
      <c r="L48" s="36"/>
      <c r="M48" s="36"/>
      <c r="N48" s="36"/>
      <c r="O48" s="36"/>
      <c r="P48" s="36"/>
      <c r="Q48" s="36"/>
      <c r="R48" s="36"/>
    </row>
    <row r="49" spans="10:18" s="312" customFormat="1" ht="15.6">
      <c r="J49" s="473"/>
      <c r="K49" s="36"/>
      <c r="L49" s="36"/>
      <c r="M49" s="36"/>
      <c r="N49" s="36"/>
      <c r="O49" s="36"/>
      <c r="P49" s="36"/>
      <c r="Q49" s="36"/>
      <c r="R49" s="36"/>
    </row>
    <row r="50" spans="10:18" s="312" customFormat="1" ht="15.6">
      <c r="J50" s="473"/>
      <c r="K50" s="36"/>
      <c r="L50" s="36"/>
      <c r="M50" s="36"/>
      <c r="N50" s="36"/>
      <c r="O50" s="36"/>
      <c r="P50" s="36"/>
      <c r="Q50" s="36"/>
      <c r="R50" s="36"/>
    </row>
    <row r="51" spans="10:18" s="312" customFormat="1" ht="15.6">
      <c r="J51" s="473"/>
      <c r="K51" s="36"/>
      <c r="L51" s="36"/>
      <c r="M51" s="36"/>
      <c r="N51" s="36"/>
      <c r="O51" s="36"/>
      <c r="P51" s="36"/>
      <c r="Q51" s="36"/>
      <c r="R51" s="36"/>
    </row>
    <row r="52" spans="10:18" s="312" customFormat="1" ht="15.6">
      <c r="J52" s="473"/>
      <c r="K52" s="36"/>
      <c r="L52" s="36"/>
      <c r="M52" s="36"/>
      <c r="N52" s="36"/>
      <c r="O52" s="36"/>
      <c r="P52" s="36"/>
      <c r="Q52" s="36"/>
      <c r="R52" s="36"/>
    </row>
    <row r="53" spans="10:18" s="312" customFormat="1" ht="15.6">
      <c r="J53" s="473"/>
      <c r="K53" s="36"/>
      <c r="L53" s="36"/>
      <c r="M53" s="36"/>
      <c r="N53" s="36"/>
      <c r="O53" s="36"/>
      <c r="P53" s="36"/>
      <c r="Q53" s="36"/>
      <c r="R53" s="36"/>
    </row>
    <row r="54" spans="10:18" s="312" customFormat="1" ht="15.6">
      <c r="J54" s="473"/>
      <c r="K54" s="36"/>
      <c r="L54" s="36"/>
      <c r="M54" s="36"/>
      <c r="N54" s="36"/>
      <c r="O54" s="36"/>
      <c r="P54" s="36"/>
      <c r="Q54" s="36"/>
      <c r="R54" s="36"/>
    </row>
    <row r="55" spans="10:18" s="312" customFormat="1" ht="15.6">
      <c r="J55" s="473"/>
      <c r="K55" s="36"/>
      <c r="L55" s="36"/>
      <c r="M55" s="36"/>
      <c r="N55" s="36"/>
      <c r="O55" s="36"/>
      <c r="P55" s="36"/>
      <c r="Q55" s="36"/>
      <c r="R55" s="36"/>
    </row>
    <row r="56" spans="10:18" s="312" customFormat="1" ht="15.6">
      <c r="J56" s="473"/>
      <c r="K56" s="36"/>
      <c r="L56" s="36"/>
      <c r="M56" s="36"/>
      <c r="N56" s="36"/>
      <c r="O56" s="36"/>
      <c r="P56" s="36"/>
      <c r="Q56" s="36"/>
      <c r="R56" s="36"/>
    </row>
    <row r="57" spans="10:18" s="312" customFormat="1" ht="15.6">
      <c r="J57" s="473"/>
      <c r="K57" s="36"/>
      <c r="L57" s="36"/>
      <c r="M57" s="36"/>
      <c r="N57" s="36"/>
      <c r="O57" s="36"/>
      <c r="P57" s="36"/>
      <c r="Q57" s="36"/>
      <c r="R57" s="36"/>
    </row>
    <row r="58" spans="10:18" s="312" customFormat="1" ht="15.6">
      <c r="J58" s="473"/>
      <c r="K58" s="36"/>
      <c r="L58" s="36"/>
      <c r="M58" s="36"/>
      <c r="N58" s="36"/>
      <c r="O58" s="36"/>
      <c r="P58" s="36"/>
      <c r="Q58" s="36"/>
      <c r="R58" s="36"/>
    </row>
    <row r="59" spans="10:18" s="312" customFormat="1" ht="15.6">
      <c r="J59" s="473"/>
      <c r="K59" s="36"/>
      <c r="L59" s="36"/>
      <c r="M59" s="36"/>
      <c r="N59" s="36"/>
      <c r="O59" s="36"/>
      <c r="P59" s="36"/>
      <c r="Q59" s="36"/>
      <c r="R59" s="36"/>
    </row>
    <row r="60" spans="10:18" s="312" customFormat="1" ht="15.6">
      <c r="J60" s="473"/>
      <c r="K60" s="36"/>
      <c r="L60" s="36"/>
      <c r="M60" s="36"/>
      <c r="N60" s="36"/>
      <c r="O60" s="36"/>
      <c r="P60" s="36"/>
      <c r="Q60" s="36"/>
      <c r="R60" s="36"/>
    </row>
    <row r="61" spans="10:18" s="312" customFormat="1" ht="15.6">
      <c r="J61" s="473"/>
      <c r="K61" s="36"/>
      <c r="L61" s="36"/>
      <c r="M61" s="36"/>
      <c r="N61" s="36"/>
      <c r="O61" s="36"/>
      <c r="P61" s="36"/>
      <c r="Q61" s="36"/>
      <c r="R61" s="36"/>
    </row>
    <row r="62" spans="10:18" s="312" customFormat="1" ht="15.6">
      <c r="J62" s="473"/>
      <c r="K62" s="36"/>
      <c r="L62" s="36"/>
      <c r="M62" s="36"/>
      <c r="N62" s="36"/>
      <c r="O62" s="36"/>
      <c r="P62" s="36"/>
      <c r="Q62" s="36"/>
      <c r="R62" s="36"/>
    </row>
    <row r="63" spans="10:18" s="312" customFormat="1" ht="15.6">
      <c r="J63" s="473"/>
      <c r="K63" s="36"/>
      <c r="L63" s="36"/>
      <c r="M63" s="36"/>
      <c r="N63" s="36"/>
      <c r="O63" s="36"/>
      <c r="P63" s="36"/>
      <c r="Q63" s="36"/>
      <c r="R63" s="36"/>
    </row>
    <row r="64" spans="10:18" s="312" customFormat="1" ht="16.2" thickBot="1">
      <c r="J64" s="474"/>
      <c r="K64" s="36"/>
      <c r="L64" s="36"/>
      <c r="M64" s="36"/>
      <c r="N64" s="36"/>
      <c r="O64" s="36"/>
      <c r="P64" s="36"/>
      <c r="Q64" s="36"/>
      <c r="R64" s="36"/>
    </row>
    <row r="65" spans="10:18" s="312" customFormat="1">
      <c r="L65" s="36"/>
      <c r="M65" s="36"/>
      <c r="N65" s="36"/>
      <c r="O65" s="36"/>
      <c r="P65" s="36"/>
      <c r="Q65" s="36"/>
      <c r="R65" s="36"/>
    </row>
    <row r="66" spans="10:18" s="312" customFormat="1">
      <c r="L66" s="36"/>
      <c r="M66" s="36"/>
      <c r="N66" s="36"/>
      <c r="O66" s="36"/>
      <c r="P66" s="36"/>
      <c r="Q66" s="36"/>
      <c r="R66" s="36"/>
    </row>
    <row r="67" spans="10:18" s="312" customFormat="1">
      <c r="J67" s="36"/>
      <c r="K67" s="36"/>
      <c r="L67" s="36"/>
      <c r="M67" s="36"/>
      <c r="N67" s="36"/>
      <c r="O67" s="36"/>
      <c r="P67" s="36"/>
      <c r="Q67" s="36"/>
      <c r="R67" s="36"/>
    </row>
    <row r="68" spans="10:18" s="312" customFormat="1">
      <c r="J68" s="36"/>
      <c r="K68" s="36"/>
      <c r="L68" s="36"/>
      <c r="M68" s="36"/>
      <c r="N68" s="36"/>
      <c r="O68" s="36"/>
      <c r="P68" s="36"/>
      <c r="Q68" s="36"/>
      <c r="R68" s="36"/>
    </row>
    <row r="69" spans="10:18" s="312" customFormat="1">
      <c r="J69" s="36"/>
      <c r="K69" s="36"/>
      <c r="L69" s="36"/>
      <c r="M69" s="36"/>
      <c r="N69" s="36"/>
      <c r="O69" s="36"/>
      <c r="P69" s="36"/>
      <c r="Q69" s="36"/>
      <c r="R69" s="36"/>
    </row>
    <row r="70" spans="10:18" s="312" customFormat="1">
      <c r="J70" s="36"/>
      <c r="K70" s="36"/>
      <c r="L70" s="36"/>
      <c r="M70" s="36"/>
      <c r="N70" s="36"/>
      <c r="O70" s="36"/>
      <c r="P70" s="36"/>
      <c r="Q70" s="36"/>
      <c r="R70" s="36"/>
    </row>
    <row r="71" spans="10:18" s="312" customFormat="1">
      <c r="J71" s="36"/>
      <c r="K71" s="36"/>
      <c r="L71" s="36"/>
      <c r="M71" s="36"/>
      <c r="N71" s="36"/>
      <c r="O71" s="36"/>
      <c r="P71" s="36"/>
      <c r="Q71" s="36"/>
      <c r="R71" s="36"/>
    </row>
    <row r="72" spans="10:18" s="312" customFormat="1">
      <c r="J72" s="36"/>
      <c r="K72" s="36"/>
      <c r="L72" s="36"/>
      <c r="M72" s="36"/>
      <c r="N72" s="36"/>
      <c r="O72" s="36"/>
      <c r="P72" s="36"/>
      <c r="Q72" s="36"/>
      <c r="R72" s="36"/>
    </row>
    <row r="73" spans="10:18" s="312" customFormat="1">
      <c r="J73" s="36"/>
      <c r="K73" s="36"/>
      <c r="L73" s="36"/>
      <c r="M73" s="36"/>
      <c r="N73" s="36"/>
      <c r="O73" s="36"/>
      <c r="P73" s="36"/>
      <c r="Q73" s="36"/>
      <c r="R73" s="36"/>
    </row>
    <row r="74" spans="10:18" s="312" customFormat="1">
      <c r="J74" s="36"/>
      <c r="K74" s="36"/>
      <c r="L74" s="36"/>
      <c r="M74" s="36"/>
      <c r="N74" s="36"/>
      <c r="O74" s="36"/>
      <c r="P74" s="36"/>
      <c r="Q74" s="36"/>
      <c r="R74" s="36"/>
    </row>
    <row r="75" spans="10:18" s="312" customFormat="1">
      <c r="J75" s="36"/>
      <c r="K75" s="36"/>
      <c r="L75" s="36"/>
      <c r="M75" s="36"/>
      <c r="N75" s="36"/>
      <c r="O75" s="36"/>
      <c r="P75" s="36"/>
      <c r="Q75" s="36"/>
      <c r="R75" s="36"/>
    </row>
    <row r="76" spans="10:18" s="312" customFormat="1">
      <c r="J76" s="36"/>
      <c r="K76" s="36"/>
      <c r="L76" s="36"/>
      <c r="M76" s="36"/>
      <c r="N76" s="36"/>
      <c r="O76" s="36"/>
      <c r="P76" s="36"/>
      <c r="Q76" s="36"/>
      <c r="R76" s="36"/>
    </row>
    <row r="77" spans="10:18" s="312" customFormat="1">
      <c r="J77" s="36"/>
      <c r="K77" s="36"/>
      <c r="L77" s="36"/>
      <c r="M77" s="36"/>
      <c r="N77" s="36"/>
      <c r="O77" s="36"/>
      <c r="P77" s="36"/>
      <c r="Q77" s="36"/>
      <c r="R77" s="36"/>
    </row>
    <row r="78" spans="10:18" s="312" customFormat="1">
      <c r="J78" s="36"/>
      <c r="K78" s="36"/>
      <c r="L78" s="36"/>
      <c r="M78" s="36"/>
      <c r="N78" s="36"/>
      <c r="O78" s="36"/>
      <c r="P78" s="36"/>
      <c r="Q78" s="36"/>
      <c r="R78" s="36"/>
    </row>
    <row r="79" spans="10:18" s="312" customFormat="1">
      <c r="J79" s="36"/>
      <c r="K79" s="36"/>
      <c r="L79" s="36"/>
      <c r="M79" s="36"/>
      <c r="N79" s="36"/>
      <c r="O79" s="36"/>
      <c r="P79" s="36"/>
      <c r="Q79" s="36"/>
      <c r="R79" s="36"/>
    </row>
    <row r="80" spans="10:18" s="312" customFormat="1">
      <c r="J80" s="36"/>
      <c r="K80" s="36"/>
      <c r="L80" s="36"/>
      <c r="M80" s="36"/>
      <c r="N80" s="36"/>
      <c r="O80" s="36"/>
      <c r="P80" s="36"/>
      <c r="Q80" s="36"/>
      <c r="R80" s="36"/>
    </row>
    <row r="81" spans="10:18" s="312" customFormat="1">
      <c r="J81" s="36"/>
      <c r="K81" s="36"/>
      <c r="L81" s="36"/>
      <c r="M81" s="36"/>
      <c r="N81" s="36"/>
      <c r="O81" s="36"/>
      <c r="P81" s="36"/>
      <c r="Q81" s="36"/>
      <c r="R81" s="36"/>
    </row>
    <row r="82" spans="10:18" s="312" customFormat="1">
      <c r="J82" s="36"/>
      <c r="K82" s="36"/>
      <c r="L82" s="36"/>
      <c r="M82" s="36"/>
      <c r="N82" s="36"/>
      <c r="O82" s="36"/>
      <c r="P82" s="36"/>
      <c r="Q82" s="36"/>
      <c r="R82" s="36"/>
    </row>
    <row r="83" spans="10:18" s="312" customFormat="1">
      <c r="J83" s="36"/>
      <c r="K83" s="36"/>
      <c r="L83" s="36"/>
      <c r="M83" s="36"/>
      <c r="N83" s="36"/>
      <c r="O83" s="36"/>
      <c r="P83" s="36"/>
      <c r="Q83" s="36"/>
      <c r="R83" s="36"/>
    </row>
    <row r="84" spans="10:18" s="312" customFormat="1">
      <c r="J84" s="36"/>
      <c r="K84" s="36"/>
      <c r="L84" s="36"/>
      <c r="M84" s="36"/>
      <c r="N84" s="36"/>
      <c r="O84" s="36"/>
      <c r="P84" s="36"/>
      <c r="Q84" s="36"/>
      <c r="R84" s="36"/>
    </row>
    <row r="85" spans="10:18" s="312" customFormat="1">
      <c r="J85" s="36"/>
      <c r="K85" s="36"/>
      <c r="L85" s="36"/>
      <c r="M85" s="36"/>
      <c r="N85" s="36"/>
      <c r="O85" s="36"/>
      <c r="P85" s="36"/>
      <c r="Q85" s="36"/>
      <c r="R85" s="36"/>
    </row>
    <row r="86" spans="10:18" s="312" customFormat="1">
      <c r="J86" s="36"/>
      <c r="K86" s="36"/>
      <c r="L86" s="36"/>
      <c r="M86" s="36"/>
      <c r="N86" s="36"/>
      <c r="O86" s="36"/>
      <c r="P86" s="36"/>
      <c r="Q86" s="36"/>
      <c r="R86" s="36"/>
    </row>
    <row r="87" spans="10:18" s="312" customFormat="1">
      <c r="J87" s="36"/>
      <c r="K87" s="36"/>
      <c r="L87" s="36"/>
      <c r="M87" s="36"/>
      <c r="N87" s="36"/>
      <c r="O87" s="36"/>
      <c r="P87" s="36"/>
      <c r="Q87" s="36"/>
      <c r="R87" s="36"/>
    </row>
    <row r="88" spans="10:18" s="312" customFormat="1">
      <c r="J88" s="36"/>
      <c r="K88" s="36"/>
      <c r="L88" s="36"/>
      <c r="M88" s="36"/>
      <c r="N88" s="36"/>
      <c r="O88" s="36"/>
      <c r="P88" s="36"/>
      <c r="Q88" s="36"/>
      <c r="R88" s="36"/>
    </row>
    <row r="89" spans="10:18" s="312" customFormat="1">
      <c r="J89" s="36"/>
      <c r="K89" s="36"/>
      <c r="L89" s="36"/>
      <c r="M89" s="36"/>
      <c r="N89" s="36"/>
      <c r="O89" s="36"/>
      <c r="P89" s="36"/>
      <c r="Q89" s="36"/>
      <c r="R89" s="36"/>
    </row>
    <row r="90" spans="10:18" s="312" customFormat="1">
      <c r="J90" s="36"/>
      <c r="K90" s="36"/>
      <c r="L90" s="36"/>
      <c r="M90" s="36"/>
      <c r="N90" s="36"/>
      <c r="O90" s="36"/>
      <c r="P90" s="36"/>
      <c r="Q90" s="36"/>
      <c r="R90" s="36"/>
    </row>
    <row r="91" spans="10:18" s="312" customFormat="1">
      <c r="J91" s="36"/>
      <c r="K91" s="36"/>
      <c r="L91" s="36"/>
      <c r="M91" s="36"/>
      <c r="N91" s="36"/>
      <c r="O91" s="36"/>
      <c r="P91" s="36"/>
      <c r="Q91" s="36"/>
      <c r="R91" s="36"/>
    </row>
    <row r="92" spans="10:18" s="312" customFormat="1">
      <c r="J92" s="36"/>
      <c r="K92" s="36"/>
      <c r="L92" s="36"/>
      <c r="M92" s="36"/>
      <c r="N92" s="36"/>
      <c r="O92" s="36"/>
      <c r="P92" s="36"/>
      <c r="Q92" s="36"/>
      <c r="R92" s="36"/>
    </row>
    <row r="93" spans="10:18" s="312" customFormat="1">
      <c r="J93" s="36"/>
      <c r="K93" s="36"/>
      <c r="L93" s="36"/>
      <c r="M93" s="36"/>
      <c r="N93" s="36"/>
      <c r="O93" s="36"/>
      <c r="P93" s="36"/>
      <c r="Q93" s="36"/>
      <c r="R93" s="36"/>
    </row>
    <row r="94" spans="10:18" s="312" customFormat="1">
      <c r="J94" s="36"/>
      <c r="K94" s="36"/>
      <c r="L94" s="36"/>
      <c r="M94" s="36"/>
      <c r="N94" s="36"/>
      <c r="O94" s="36"/>
      <c r="P94" s="36"/>
      <c r="Q94" s="36"/>
      <c r="R94" s="36"/>
    </row>
    <row r="95" spans="10:18" s="312" customFormat="1">
      <c r="J95" s="36"/>
      <c r="K95" s="36"/>
      <c r="L95" s="36"/>
      <c r="M95" s="36"/>
      <c r="N95" s="36"/>
      <c r="O95" s="36"/>
      <c r="P95" s="36"/>
      <c r="Q95" s="36"/>
      <c r="R95" s="36"/>
    </row>
    <row r="96" spans="10:18" s="312" customFormat="1">
      <c r="J96" s="36"/>
      <c r="K96" s="36"/>
      <c r="L96" s="36"/>
      <c r="M96" s="36"/>
      <c r="N96" s="36"/>
      <c r="O96" s="36"/>
      <c r="P96" s="36"/>
      <c r="Q96" s="36"/>
      <c r="R96" s="36"/>
    </row>
    <row r="97" spans="10:18" s="312" customFormat="1">
      <c r="J97" s="36"/>
      <c r="K97" s="36"/>
      <c r="L97" s="36"/>
      <c r="M97" s="36"/>
      <c r="N97" s="36"/>
      <c r="O97" s="36"/>
      <c r="P97" s="36"/>
      <c r="Q97" s="36"/>
      <c r="R97" s="36"/>
    </row>
    <row r="98" spans="10:18" s="312" customFormat="1">
      <c r="J98" s="36"/>
      <c r="K98" s="36"/>
      <c r="L98" s="36"/>
      <c r="M98" s="36"/>
      <c r="N98" s="36"/>
      <c r="O98" s="36"/>
      <c r="P98" s="36"/>
      <c r="Q98" s="36"/>
      <c r="R98" s="36"/>
    </row>
    <row r="99" spans="10:18" s="312" customFormat="1">
      <c r="J99" s="36"/>
      <c r="K99" s="36"/>
      <c r="L99" s="36"/>
      <c r="M99" s="36"/>
      <c r="N99" s="36"/>
      <c r="O99" s="36"/>
      <c r="P99" s="36"/>
      <c r="Q99" s="36"/>
      <c r="R99" s="36"/>
    </row>
    <row r="100" spans="10:18" s="312" customFormat="1">
      <c r="J100" s="36"/>
      <c r="K100" s="36"/>
      <c r="L100" s="36"/>
      <c r="M100" s="36"/>
      <c r="N100" s="36"/>
      <c r="O100" s="36"/>
      <c r="P100" s="36"/>
      <c r="Q100" s="36"/>
      <c r="R100" s="36"/>
    </row>
    <row r="101" spans="10:18" s="312" customFormat="1">
      <c r="J101" s="36"/>
      <c r="K101" s="36"/>
      <c r="L101" s="36"/>
      <c r="M101" s="36"/>
      <c r="N101" s="36"/>
      <c r="O101" s="36"/>
      <c r="P101" s="36"/>
      <c r="Q101" s="36"/>
      <c r="R101" s="36"/>
    </row>
    <row r="102" spans="10:18" s="312" customFormat="1">
      <c r="J102" s="36"/>
      <c r="K102" s="36"/>
      <c r="L102" s="36"/>
      <c r="M102" s="36"/>
      <c r="N102" s="36"/>
      <c r="O102" s="36"/>
      <c r="P102" s="36"/>
      <c r="Q102" s="36"/>
      <c r="R102" s="36"/>
    </row>
    <row r="103" spans="10:18" s="312" customFormat="1">
      <c r="J103" s="36"/>
      <c r="K103" s="36"/>
      <c r="L103" s="36"/>
      <c r="M103" s="36"/>
      <c r="N103" s="36"/>
      <c r="O103" s="36"/>
      <c r="P103" s="36"/>
      <c r="Q103" s="36"/>
      <c r="R103" s="36"/>
    </row>
    <row r="104" spans="10:18" s="312" customFormat="1">
      <c r="J104" s="36"/>
      <c r="K104" s="36"/>
      <c r="L104" s="36"/>
      <c r="M104" s="36"/>
      <c r="N104" s="36"/>
      <c r="O104" s="36"/>
      <c r="P104" s="36"/>
      <c r="Q104" s="36"/>
      <c r="R104" s="36"/>
    </row>
    <row r="105" spans="10:18" s="312" customFormat="1">
      <c r="J105" s="36"/>
      <c r="K105" s="36"/>
      <c r="L105" s="36"/>
      <c r="M105" s="36"/>
      <c r="N105" s="36"/>
      <c r="O105" s="36"/>
      <c r="P105" s="36"/>
      <c r="Q105" s="36"/>
      <c r="R105" s="36"/>
    </row>
    <row r="106" spans="10:18" s="312" customFormat="1">
      <c r="J106" s="36"/>
      <c r="K106" s="36"/>
      <c r="L106" s="36"/>
      <c r="M106" s="36"/>
      <c r="N106" s="36"/>
      <c r="O106" s="36"/>
      <c r="P106" s="36"/>
      <c r="Q106" s="36"/>
      <c r="R106" s="36"/>
    </row>
    <row r="107" spans="10:18" s="312" customFormat="1">
      <c r="J107" s="36"/>
      <c r="K107" s="36"/>
      <c r="L107" s="36"/>
      <c r="M107" s="36"/>
      <c r="N107" s="36"/>
      <c r="O107" s="36"/>
      <c r="P107" s="36"/>
      <c r="Q107" s="36"/>
      <c r="R107" s="36"/>
    </row>
    <row r="108" spans="10:18" s="312" customFormat="1">
      <c r="J108" s="36"/>
      <c r="K108" s="36"/>
      <c r="L108" s="36"/>
      <c r="M108" s="36"/>
      <c r="N108" s="36"/>
      <c r="O108" s="36"/>
      <c r="P108" s="36"/>
      <c r="Q108" s="36"/>
      <c r="R108" s="36"/>
    </row>
    <row r="109" spans="10:18" s="312" customFormat="1">
      <c r="J109" s="36"/>
      <c r="K109" s="36"/>
      <c r="L109" s="36"/>
      <c r="M109" s="36"/>
      <c r="N109" s="36"/>
      <c r="O109" s="36"/>
      <c r="P109" s="36"/>
      <c r="Q109" s="36"/>
      <c r="R109" s="36"/>
    </row>
    <row r="110" spans="10:18" s="312" customFormat="1">
      <c r="J110" s="36"/>
      <c r="K110" s="36"/>
      <c r="L110" s="36"/>
      <c r="M110" s="36"/>
      <c r="N110" s="36"/>
      <c r="O110" s="36"/>
      <c r="P110" s="36"/>
      <c r="Q110" s="36"/>
      <c r="R110" s="36"/>
    </row>
    <row r="111" spans="10:18" s="312" customFormat="1">
      <c r="J111" s="36"/>
      <c r="K111" s="36"/>
      <c r="L111" s="36"/>
      <c r="M111" s="36"/>
      <c r="N111" s="36"/>
      <c r="O111" s="36"/>
      <c r="P111" s="36"/>
      <c r="Q111" s="36"/>
      <c r="R111" s="36"/>
    </row>
    <row r="112" spans="10:18" s="312" customFormat="1">
      <c r="J112" s="36"/>
      <c r="K112" s="36"/>
      <c r="L112" s="36"/>
      <c r="M112" s="36"/>
      <c r="N112" s="36"/>
      <c r="O112" s="36"/>
      <c r="P112" s="36"/>
      <c r="Q112" s="36"/>
      <c r="R112" s="36"/>
    </row>
    <row r="113" spans="10:18" s="312" customFormat="1">
      <c r="J113" s="36"/>
      <c r="K113" s="36"/>
      <c r="L113" s="36"/>
      <c r="M113" s="36"/>
      <c r="N113" s="36"/>
      <c r="O113" s="36"/>
      <c r="P113" s="36"/>
      <c r="Q113" s="36"/>
      <c r="R113" s="36"/>
    </row>
    <row r="114" spans="10:18" s="312" customFormat="1">
      <c r="J114" s="36"/>
      <c r="K114" s="36"/>
      <c r="L114" s="36"/>
      <c r="M114" s="36"/>
      <c r="N114" s="36"/>
      <c r="O114" s="36"/>
      <c r="P114" s="36"/>
      <c r="Q114" s="36"/>
      <c r="R114" s="36"/>
    </row>
    <row r="115" spans="10:18" s="312" customFormat="1">
      <c r="J115" s="36"/>
      <c r="K115" s="36"/>
      <c r="L115" s="36"/>
      <c r="M115" s="36"/>
      <c r="N115" s="36"/>
      <c r="O115" s="36"/>
      <c r="P115" s="36"/>
      <c r="Q115" s="36"/>
      <c r="R115" s="36"/>
    </row>
    <row r="116" spans="10:18" s="312" customFormat="1">
      <c r="J116" s="36"/>
      <c r="K116" s="36"/>
      <c r="L116" s="36"/>
      <c r="M116" s="36"/>
      <c r="N116" s="36"/>
      <c r="O116" s="36"/>
      <c r="P116" s="36"/>
      <c r="Q116" s="36"/>
      <c r="R116" s="36"/>
    </row>
    <row r="117" spans="10:18" s="312" customFormat="1">
      <c r="J117" s="36"/>
      <c r="K117" s="36"/>
      <c r="L117" s="36"/>
      <c r="M117" s="36"/>
      <c r="N117" s="36"/>
      <c r="O117" s="36"/>
      <c r="P117" s="36"/>
      <c r="Q117" s="36"/>
      <c r="R117" s="36"/>
    </row>
    <row r="118" spans="10:18" s="312" customFormat="1">
      <c r="J118" s="36"/>
      <c r="K118" s="36"/>
      <c r="L118" s="36"/>
      <c r="M118" s="36"/>
      <c r="N118" s="36"/>
      <c r="O118" s="36"/>
      <c r="P118" s="36"/>
      <c r="Q118" s="36"/>
      <c r="R118" s="36"/>
    </row>
    <row r="119" spans="10:18" s="312" customFormat="1">
      <c r="J119" s="36"/>
      <c r="K119" s="36"/>
      <c r="L119" s="36"/>
      <c r="M119" s="36"/>
      <c r="N119" s="36"/>
      <c r="O119" s="36"/>
      <c r="P119" s="36"/>
      <c r="Q119" s="36"/>
      <c r="R119" s="36"/>
    </row>
    <row r="120" spans="10:18" s="312" customFormat="1">
      <c r="J120" s="36"/>
      <c r="K120" s="36"/>
      <c r="L120" s="36"/>
      <c r="M120" s="36"/>
      <c r="N120" s="36"/>
      <c r="O120" s="36"/>
      <c r="P120" s="36"/>
      <c r="Q120" s="36"/>
      <c r="R120" s="36"/>
    </row>
    <row r="121" spans="10:18" s="312" customFormat="1">
      <c r="J121" s="36"/>
      <c r="K121" s="36"/>
      <c r="L121" s="36"/>
      <c r="M121" s="36"/>
      <c r="N121" s="36"/>
      <c r="O121" s="36"/>
      <c r="P121" s="36"/>
      <c r="Q121" s="36"/>
      <c r="R121" s="36"/>
    </row>
    <row r="122" spans="10:18" s="312" customFormat="1">
      <c r="J122" s="36"/>
      <c r="K122" s="36"/>
      <c r="L122" s="36"/>
      <c r="M122" s="36"/>
      <c r="N122" s="36"/>
      <c r="O122" s="36"/>
      <c r="P122" s="36"/>
      <c r="Q122" s="36"/>
      <c r="R122" s="36"/>
    </row>
    <row r="123" spans="10:18" s="312" customFormat="1">
      <c r="J123" s="36"/>
      <c r="K123" s="36"/>
      <c r="L123" s="36"/>
      <c r="M123" s="36"/>
      <c r="N123" s="36"/>
      <c r="O123" s="36"/>
      <c r="P123" s="36"/>
      <c r="Q123" s="36"/>
      <c r="R123" s="36"/>
    </row>
    <row r="124" spans="10:18" s="312" customFormat="1">
      <c r="J124" s="36"/>
      <c r="K124" s="36"/>
      <c r="L124" s="36"/>
      <c r="M124" s="36"/>
      <c r="N124" s="36"/>
      <c r="O124" s="36"/>
      <c r="P124" s="36"/>
      <c r="Q124" s="36"/>
      <c r="R124" s="36"/>
    </row>
    <row r="125" spans="10:18" s="312" customFormat="1">
      <c r="J125" s="36"/>
      <c r="K125" s="36"/>
      <c r="L125" s="36"/>
      <c r="M125" s="36"/>
      <c r="N125" s="36"/>
      <c r="O125" s="36"/>
      <c r="P125" s="36"/>
      <c r="Q125" s="36"/>
      <c r="R125" s="36"/>
    </row>
    <row r="126" spans="10:18" s="312" customFormat="1">
      <c r="J126" s="36"/>
      <c r="K126" s="36"/>
      <c r="L126" s="36"/>
      <c r="M126" s="36"/>
      <c r="N126" s="36"/>
      <c r="O126" s="36"/>
      <c r="P126" s="36"/>
      <c r="Q126" s="36"/>
      <c r="R126" s="36"/>
    </row>
    <row r="127" spans="10:18" s="312" customFormat="1">
      <c r="J127" s="36"/>
      <c r="K127" s="36"/>
      <c r="L127" s="36"/>
      <c r="M127" s="36"/>
      <c r="N127" s="36"/>
      <c r="O127" s="36"/>
      <c r="P127" s="36"/>
      <c r="Q127" s="36"/>
      <c r="R127" s="36"/>
    </row>
  </sheetData>
  <sheetProtection sheet="1"/>
  <mergeCells count="13">
    <mergeCell ref="B11:G11"/>
    <mergeCell ref="F1:J1"/>
    <mergeCell ref="A4:C4"/>
    <mergeCell ref="A5:C5"/>
    <mergeCell ref="A6:C6"/>
    <mergeCell ref="B8:F8"/>
    <mergeCell ref="B33:G33"/>
    <mergeCell ref="C13:E13"/>
    <mergeCell ref="B18:G18"/>
    <mergeCell ref="C22:E22"/>
    <mergeCell ref="E26:G26"/>
    <mergeCell ref="E27:G30"/>
    <mergeCell ref="E31:G31"/>
  </mergeCells>
  <dataValidations count="7">
    <dataValidation type="list" allowBlank="1" showInputMessage="1" showErrorMessage="1" sqref="C22:E22" xr:uid="{DF555B5B-8314-4473-BCB1-895E1EF9306A}">
      <formula1>$K$35:$K$40</formula1>
    </dataValidation>
    <dataValidation type="list" allowBlank="1" showInputMessage="1" showErrorMessage="1" sqref="C14:D14" xr:uid="{A4CE4DAF-FD6E-4832-BBFF-24E7A2091C67}">
      <formula1>$J$27:$O$27</formula1>
    </dataValidation>
    <dataValidation type="list" allowBlank="1" showInputMessage="1" showErrorMessage="1" sqref="I15" xr:uid="{A5C4EF34-B73C-46DB-B01A-27FA4F7CC9A1}">
      <formula1>$K$27:$O$27</formula1>
    </dataValidation>
    <dataValidation type="list" allowBlank="1" showInputMessage="1" showErrorMessage="1" sqref="M13" xr:uid="{50558826-CE0A-4920-B137-639187610BF3}">
      <formula1>$N$13:$N$15</formula1>
    </dataValidation>
    <dataValidation type="list" allowBlank="1" showInputMessage="1" showErrorMessage="1" sqref="N13" xr:uid="{D61FCA15-F1AC-4C2E-B670-4E3553F6896A}">
      <formula1>$P$8:$P$13</formula1>
    </dataValidation>
    <dataValidation type="list" allowBlank="1" showInputMessage="1" showErrorMessage="1" sqref="E14" xr:uid="{EB8B440E-20E3-4730-8775-8E3E66FE5183}">
      <formula1>INDIRECT($C$14)</formula1>
    </dataValidation>
    <dataValidation type="list" allowBlank="1" showInputMessage="1" showErrorMessage="1" sqref="N8" xr:uid="{CBA5852D-42B2-4643-BD62-ACF096F96C23}">
      <formula1>$P$19:$P$23</formula1>
    </dataValidation>
  </dataValidations>
  <hyperlinks>
    <hyperlink ref="A4" location="'Entrada de dades'!Capítol_1_Sostenibilitat_ambiental" display="Capítol 1. Sostenibilitat ambiental: canvi climàtic - càlcul de la petjada de carboni de l'esdeveniment" xr:uid="{27D496A6-794F-476B-862A-1168735866E6}"/>
    <hyperlink ref="A5" location="'Entrada de dades'!Secció_1.1_Mobilitat" display="1.1. Mobilitat" xr:uid="{212076CA-9404-48E0-BBBA-2BF768C498AE}"/>
    <hyperlink ref="A6" location="'Entrada de dades'!Secció_1.2_Energie_Instal·lacions" display="1.2. Energia a les instal·lacions (lloc on se celebra l'esdeveniment i pernoctacions)" xr:uid="{3EB2D068-8522-4A25-9826-295187CA58A5}"/>
    <hyperlink ref="A4:C4" location="Participants_Ponents!A8" display="Capítol 1. Sostenibilitat ambiental: canvi climàtic - càlcul de la petjada de carboni de l'esdeveniment" xr:uid="{7922799A-DBA5-419B-A256-9C2885C62743}"/>
    <hyperlink ref="A5:C5" location="Participants_Ponents!A9" display="1.1. Mobilitat" xr:uid="{EA1FAD21-2BF2-408A-B42A-16C2E73B7E61}"/>
    <hyperlink ref="A6:C6" location="Participants_Ponents!A16" display="1.2. Energia a les instal·lacions (lloc on se celebra l'esdeveniment i pernoctacions)" xr:uid="{B957306E-D9FC-419F-AE04-31E4390B08BE}"/>
  </hyperlink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A5FB-7480-4F16-8DA9-4FAA5BE6B2D2}">
  <dimension ref="A1:IC154"/>
  <sheetViews>
    <sheetView showGridLines="0" zoomScale="85" zoomScaleNormal="85" workbookViewId="0">
      <selection activeCell="C92" sqref="C92"/>
    </sheetView>
  </sheetViews>
  <sheetFormatPr baseColWidth="10" defaultColWidth="9.109375" defaultRowHeight="14.4"/>
  <cols>
    <col min="1" max="1" width="10.44140625" style="37" customWidth="1"/>
    <col min="2" max="2" width="59.109375" style="37" customWidth="1"/>
    <col min="3" max="3" width="70.44140625" style="37" customWidth="1"/>
    <col min="4" max="4" width="24.109375" style="37" bestFit="1" customWidth="1"/>
    <col min="5" max="5" width="27.109375" style="37" customWidth="1"/>
    <col min="6" max="7" width="10.44140625" style="312" customWidth="1"/>
    <col min="8" max="8" width="11.44140625" style="36" bestFit="1" customWidth="1"/>
    <col min="9" max="16" width="9.109375" style="36"/>
    <col min="17" max="237" width="9.109375" style="312"/>
    <col min="238" max="16384" width="9.109375" style="37"/>
  </cols>
  <sheetData>
    <row r="1" spans="1:16" s="312" customFormat="1" ht="50.25" customHeight="1">
      <c r="A1" s="311" t="s">
        <v>448</v>
      </c>
      <c r="C1"/>
      <c r="D1" s="730"/>
      <c r="E1" s="730"/>
      <c r="F1" s="730"/>
      <c r="G1" s="730"/>
      <c r="H1" s="730"/>
      <c r="I1" s="36"/>
      <c r="J1" s="36"/>
      <c r="K1" s="36"/>
      <c r="L1" s="36"/>
      <c r="M1" s="36"/>
      <c r="N1" s="36"/>
      <c r="O1" s="36"/>
      <c r="P1" s="36"/>
    </row>
    <row r="2" spans="1:16" s="488" customFormat="1" ht="18.600000000000001" thickBot="1">
      <c r="A2" s="38" t="s">
        <v>1</v>
      </c>
      <c r="C2" s="489"/>
      <c r="D2" s="490"/>
      <c r="E2" s="490"/>
      <c r="F2" s="490"/>
      <c r="G2" s="490"/>
      <c r="H2" s="490"/>
      <c r="I2" s="489"/>
      <c r="J2" s="489"/>
      <c r="K2" s="489"/>
      <c r="L2" s="489"/>
      <c r="M2" s="489"/>
      <c r="N2" s="489"/>
      <c r="O2" s="489"/>
      <c r="P2" s="489"/>
    </row>
    <row r="3" spans="1:16" s="488" customFormat="1" ht="18" hidden="1">
      <c r="A3" s="38"/>
      <c r="C3" s="489"/>
      <c r="D3" s="490"/>
      <c r="E3" s="490"/>
      <c r="F3" s="490"/>
      <c r="G3" s="490"/>
      <c r="H3" s="490"/>
      <c r="I3" s="489"/>
      <c r="J3" s="489"/>
      <c r="K3" s="489"/>
      <c r="L3" s="489"/>
      <c r="M3" s="489"/>
      <c r="N3" s="489"/>
      <c r="O3" s="489"/>
      <c r="P3" s="489"/>
    </row>
    <row r="4" spans="1:16" s="312" customFormat="1" ht="16.2" thickBot="1">
      <c r="A4" s="773" t="s">
        <v>10</v>
      </c>
      <c r="B4" s="774"/>
      <c r="C4" s="775"/>
      <c r="D4" s="480"/>
      <c r="E4" s="480"/>
      <c r="F4" s="480"/>
      <c r="G4" s="480"/>
      <c r="H4" s="480"/>
      <c r="I4" s="36"/>
      <c r="J4" s="36"/>
      <c r="K4" s="36"/>
      <c r="L4" s="36"/>
      <c r="M4" s="36"/>
      <c r="N4" s="36"/>
      <c r="O4" s="36"/>
      <c r="P4" s="36"/>
    </row>
    <row r="5" spans="1:16" s="312" customFormat="1" ht="16.2" thickBot="1">
      <c r="A5" s="774" t="s">
        <v>11</v>
      </c>
      <c r="B5" s="774"/>
      <c r="C5" s="774"/>
      <c r="D5" s="480"/>
      <c r="E5" s="480"/>
      <c r="F5" s="480"/>
      <c r="G5" s="480"/>
      <c r="H5" s="480"/>
      <c r="I5" s="36"/>
      <c r="J5" s="36"/>
      <c r="K5" s="36"/>
      <c r="L5" s="36"/>
      <c r="M5" s="36"/>
      <c r="N5" s="36"/>
      <c r="O5" s="36"/>
      <c r="P5" s="36"/>
    </row>
    <row r="6" spans="1:16" s="312" customFormat="1" ht="16.2" thickBot="1">
      <c r="A6" s="774" t="s">
        <v>12</v>
      </c>
      <c r="B6" s="774"/>
      <c r="C6" s="774"/>
      <c r="D6" s="480"/>
      <c r="E6" s="480"/>
      <c r="F6" s="480"/>
      <c r="G6" s="480"/>
      <c r="H6" s="480"/>
      <c r="I6" s="36"/>
      <c r="J6" s="36"/>
      <c r="K6" s="36"/>
      <c r="L6" s="36"/>
      <c r="M6" s="36"/>
      <c r="N6" s="36"/>
      <c r="O6" s="36"/>
      <c r="P6" s="36"/>
    </row>
    <row r="7" spans="1:16" s="312" customFormat="1" ht="16.2" thickBot="1">
      <c r="A7" s="773" t="s">
        <v>13</v>
      </c>
      <c r="B7" s="774"/>
      <c r="C7" s="775"/>
      <c r="D7" s="480"/>
      <c r="E7" s="480"/>
      <c r="F7" s="480"/>
      <c r="G7" s="480"/>
      <c r="H7" s="480"/>
      <c r="I7" s="36"/>
      <c r="J7" s="36"/>
      <c r="K7" s="36"/>
      <c r="L7" s="36"/>
      <c r="M7" s="36"/>
      <c r="N7" s="36"/>
      <c r="O7" s="36"/>
      <c r="P7" s="36"/>
    </row>
    <row r="8" spans="1:16" s="312" customFormat="1" ht="16.2" thickBot="1">
      <c r="A8" s="750" t="s">
        <v>15</v>
      </c>
      <c r="B8" s="750"/>
      <c r="C8" s="750"/>
      <c r="D8" s="480"/>
      <c r="E8" s="480"/>
      <c r="F8" s="480"/>
      <c r="G8" s="480"/>
      <c r="H8" s="480"/>
      <c r="I8" s="36"/>
      <c r="J8" s="36"/>
      <c r="K8" s="36"/>
      <c r="L8" s="36"/>
      <c r="M8" s="36"/>
      <c r="N8" s="36"/>
      <c r="O8" s="36"/>
      <c r="P8" s="36"/>
    </row>
    <row r="9" spans="1:16" s="312" customFormat="1" ht="16.2" thickBot="1">
      <c r="A9" s="773" t="s">
        <v>16</v>
      </c>
      <c r="B9" s="774"/>
      <c r="C9" s="775"/>
      <c r="D9" s="480"/>
      <c r="E9" s="480"/>
      <c r="F9" s="480"/>
      <c r="G9" s="480"/>
      <c r="H9" s="480"/>
      <c r="I9" s="36"/>
      <c r="J9" s="36"/>
      <c r="K9" s="36"/>
      <c r="L9" s="36"/>
      <c r="M9" s="36"/>
      <c r="N9" s="36"/>
      <c r="O9" s="36"/>
      <c r="P9" s="36"/>
    </row>
    <row r="10" spans="1:16" s="312" customFormat="1" ht="16.2" thickBot="1">
      <c r="A10" s="773" t="s">
        <v>17</v>
      </c>
      <c r="B10" s="774"/>
      <c r="C10" s="775"/>
      <c r="D10" s="480"/>
      <c r="E10" s="480"/>
      <c r="F10" s="480"/>
      <c r="G10" s="480"/>
      <c r="H10" s="480"/>
      <c r="I10" s="36"/>
      <c r="J10" s="36"/>
      <c r="K10" s="36"/>
      <c r="L10" s="36"/>
      <c r="M10" s="36"/>
      <c r="N10" s="36"/>
      <c r="O10" s="36"/>
      <c r="P10" s="36"/>
    </row>
    <row r="11" spans="1:16" s="312" customFormat="1" ht="16.2" thickBot="1">
      <c r="A11" s="773" t="s">
        <v>438</v>
      </c>
      <c r="B11" s="774"/>
      <c r="C11" s="775"/>
      <c r="D11" s="480"/>
      <c r="E11" s="480"/>
      <c r="F11" s="480"/>
      <c r="G11" s="480"/>
      <c r="H11" s="480"/>
      <c r="I11" s="36"/>
      <c r="J11" s="36"/>
      <c r="K11" s="36"/>
      <c r="L11" s="36"/>
      <c r="M11" s="36"/>
      <c r="N11" s="36"/>
      <c r="O11" s="36"/>
      <c r="P11" s="36"/>
    </row>
    <row r="12" spans="1:16" s="312" customFormat="1" ht="16.2" thickBot="1">
      <c r="A12" s="773" t="s">
        <v>18</v>
      </c>
      <c r="B12" s="774"/>
      <c r="C12" s="775"/>
      <c r="D12" s="552"/>
      <c r="E12" s="480"/>
      <c r="F12" s="480"/>
      <c r="G12" s="480"/>
      <c r="H12" s="480"/>
      <c r="I12" s="36"/>
      <c r="J12" s="36"/>
      <c r="K12" s="36"/>
      <c r="L12" s="36"/>
      <c r="M12" s="36"/>
      <c r="N12" s="36"/>
      <c r="O12" s="36"/>
      <c r="P12" s="36"/>
    </row>
    <row r="13" spans="1:16" s="312" customFormat="1" ht="16.2" thickBot="1">
      <c r="A13" s="773" t="s">
        <v>19</v>
      </c>
      <c r="B13" s="774"/>
      <c r="C13" s="775"/>
      <c r="D13" s="480"/>
      <c r="E13" s="480"/>
      <c r="F13" s="480"/>
      <c r="G13" s="480"/>
      <c r="H13" s="480"/>
      <c r="I13" s="36"/>
      <c r="J13" s="36"/>
      <c r="K13" s="36"/>
      <c r="L13" s="36"/>
      <c r="M13" s="36"/>
      <c r="N13" s="36"/>
      <c r="O13" s="36"/>
      <c r="P13" s="36"/>
    </row>
    <row r="14" spans="1:16" s="312" customFormat="1" ht="16.2" thickBot="1">
      <c r="A14" s="772" t="s">
        <v>20</v>
      </c>
      <c r="B14" s="772"/>
      <c r="C14" s="772"/>
      <c r="D14" s="553"/>
      <c r="E14" s="480"/>
      <c r="F14" s="480"/>
      <c r="G14" s="480"/>
      <c r="H14" s="480"/>
      <c r="I14" s="36"/>
      <c r="J14" s="36"/>
      <c r="K14" s="36"/>
      <c r="L14" s="36"/>
      <c r="M14" s="36"/>
      <c r="N14" s="36"/>
      <c r="O14" s="36"/>
      <c r="P14" s="36"/>
    </row>
    <row r="15" spans="1:16" s="312" customFormat="1" ht="15.6">
      <c r="A15" s="481"/>
      <c r="B15" s="481"/>
      <c r="C15" s="481"/>
      <c r="D15" s="480"/>
      <c r="E15" s="480"/>
      <c r="F15" s="480"/>
      <c r="G15" s="480"/>
      <c r="H15" s="480"/>
      <c r="I15" s="36"/>
      <c r="J15" s="36"/>
      <c r="K15" s="36"/>
      <c r="L15" s="36"/>
      <c r="M15" s="36"/>
      <c r="N15" s="36"/>
      <c r="O15" s="36"/>
      <c r="P15" s="36"/>
    </row>
    <row r="16" spans="1:16" ht="42" customHeight="1">
      <c r="A16" s="492">
        <v>1</v>
      </c>
      <c r="B16" s="734" t="s">
        <v>22</v>
      </c>
      <c r="C16" s="734"/>
      <c r="D16" s="734"/>
      <c r="E16" s="493"/>
      <c r="G16" s="480"/>
      <c r="H16" s="312"/>
    </row>
    <row r="17" spans="1:237" s="498" customFormat="1" ht="21">
      <c r="A17" s="494" t="s">
        <v>23</v>
      </c>
      <c r="B17" s="495" t="s">
        <v>24</v>
      </c>
      <c r="C17" s="496"/>
      <c r="D17" s="496"/>
      <c r="E17" s="496"/>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312"/>
      <c r="DQ17" s="312"/>
      <c r="DR17" s="312"/>
      <c r="DS17" s="312"/>
      <c r="DT17" s="312"/>
      <c r="DU17" s="312"/>
      <c r="DV17" s="312"/>
      <c r="DW17" s="312"/>
      <c r="DX17" s="312"/>
      <c r="DY17" s="312"/>
      <c r="DZ17" s="312"/>
      <c r="EA17" s="312"/>
      <c r="EB17" s="312"/>
      <c r="EC17" s="312"/>
      <c r="ED17" s="312"/>
      <c r="EE17" s="312"/>
      <c r="EF17" s="312"/>
      <c r="EG17" s="312"/>
      <c r="EH17" s="312"/>
      <c r="EI17" s="312"/>
      <c r="EJ17" s="312"/>
      <c r="EK17" s="312"/>
      <c r="EL17" s="312"/>
      <c r="EM17" s="312"/>
      <c r="EN17" s="312"/>
      <c r="EO17" s="312"/>
      <c r="EP17" s="312"/>
      <c r="EQ17" s="312"/>
      <c r="ER17" s="312"/>
      <c r="ES17" s="312"/>
      <c r="ET17" s="312"/>
      <c r="EU17" s="312"/>
      <c r="EV17" s="312"/>
      <c r="EW17" s="312"/>
      <c r="EX17" s="312"/>
      <c r="EY17" s="312"/>
      <c r="EZ17" s="312"/>
      <c r="FA17" s="312"/>
      <c r="FB17" s="312"/>
      <c r="FC17" s="312"/>
      <c r="FD17" s="312"/>
      <c r="FE17" s="312"/>
      <c r="FF17" s="312"/>
      <c r="FG17" s="312"/>
      <c r="FH17" s="312"/>
      <c r="FI17" s="312"/>
      <c r="FJ17" s="312"/>
      <c r="FK17" s="312"/>
      <c r="FL17" s="312"/>
      <c r="FM17" s="312"/>
      <c r="FN17" s="312"/>
      <c r="FO17" s="312"/>
      <c r="FP17" s="312"/>
      <c r="FQ17" s="312"/>
      <c r="FR17" s="312"/>
      <c r="FS17" s="312"/>
      <c r="FT17" s="312"/>
      <c r="FU17" s="312"/>
      <c r="FV17" s="312"/>
      <c r="FW17" s="312"/>
      <c r="FX17" s="312"/>
      <c r="FY17" s="312"/>
      <c r="FZ17" s="312"/>
      <c r="GA17" s="312"/>
      <c r="GB17" s="312"/>
      <c r="GC17" s="312"/>
      <c r="GD17" s="312"/>
      <c r="GE17" s="312"/>
      <c r="GF17" s="312"/>
      <c r="GG17" s="312"/>
      <c r="GH17" s="312"/>
      <c r="GI17" s="312"/>
      <c r="GJ17" s="312"/>
      <c r="GK17" s="312"/>
      <c r="GL17" s="312"/>
      <c r="GM17" s="312"/>
      <c r="GN17" s="312"/>
      <c r="GO17" s="312"/>
      <c r="GP17" s="312"/>
      <c r="GQ17" s="312"/>
      <c r="GR17" s="312"/>
      <c r="GS17" s="312"/>
      <c r="GT17" s="312"/>
      <c r="GU17" s="312"/>
      <c r="GV17" s="312"/>
      <c r="GW17" s="312"/>
      <c r="GX17" s="312"/>
      <c r="GY17" s="312"/>
      <c r="GZ17" s="312"/>
      <c r="HA17" s="312"/>
      <c r="HB17" s="312"/>
      <c r="HC17" s="312"/>
      <c r="HD17" s="312"/>
      <c r="HE17" s="312"/>
      <c r="HF17" s="312"/>
      <c r="HG17" s="312"/>
      <c r="HH17" s="312"/>
      <c r="HI17" s="312"/>
      <c r="HJ17" s="312"/>
      <c r="HK17" s="312"/>
      <c r="HL17" s="312"/>
      <c r="HM17" s="312"/>
      <c r="HN17" s="312"/>
      <c r="HO17" s="312"/>
      <c r="HP17" s="312"/>
      <c r="HQ17" s="312"/>
      <c r="HR17" s="312"/>
      <c r="HS17" s="312"/>
      <c r="HT17" s="312"/>
      <c r="HU17" s="312"/>
      <c r="HV17" s="312"/>
      <c r="HW17" s="312"/>
      <c r="HX17" s="312"/>
      <c r="HY17" s="312"/>
      <c r="HZ17" s="312"/>
      <c r="IA17" s="312"/>
      <c r="IB17" s="312"/>
      <c r="IC17" s="312"/>
    </row>
    <row r="18" spans="1:237" s="498" customFormat="1" ht="21" hidden="1">
      <c r="A18" s="494"/>
      <c r="B18" s="495"/>
      <c r="C18" s="496"/>
      <c r="D18" s="496"/>
      <c r="E18" s="496"/>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2"/>
      <c r="CO18" s="312"/>
      <c r="CP18" s="312"/>
      <c r="CQ18" s="312"/>
      <c r="CR18" s="312"/>
      <c r="CS18" s="312"/>
      <c r="CT18" s="312"/>
      <c r="CU18" s="312"/>
      <c r="CV18" s="312"/>
      <c r="CW18" s="312"/>
      <c r="CX18" s="312"/>
      <c r="CY18" s="312"/>
      <c r="CZ18" s="312"/>
      <c r="DA18" s="312"/>
      <c r="DB18" s="312"/>
      <c r="DC18" s="312"/>
      <c r="DD18" s="312"/>
      <c r="DE18" s="312"/>
      <c r="DF18" s="312"/>
      <c r="DG18" s="312"/>
      <c r="DH18" s="312"/>
      <c r="DI18" s="312"/>
      <c r="DJ18" s="312"/>
      <c r="DK18" s="312"/>
      <c r="DL18" s="312"/>
      <c r="DM18" s="312"/>
      <c r="DN18" s="312"/>
      <c r="DO18" s="312"/>
      <c r="DP18" s="312"/>
      <c r="DQ18" s="312"/>
      <c r="DR18" s="312"/>
      <c r="DS18" s="312"/>
      <c r="DT18" s="312"/>
      <c r="DU18" s="312"/>
      <c r="DV18" s="312"/>
      <c r="DW18" s="312"/>
      <c r="DX18" s="312"/>
      <c r="DY18" s="312"/>
      <c r="DZ18" s="312"/>
      <c r="EA18" s="312"/>
      <c r="EB18" s="312"/>
      <c r="EC18" s="312"/>
      <c r="ED18" s="312"/>
      <c r="EE18" s="312"/>
      <c r="EF18" s="312"/>
      <c r="EG18" s="312"/>
      <c r="EH18" s="312"/>
      <c r="EI18" s="312"/>
      <c r="EJ18" s="312"/>
      <c r="EK18" s="312"/>
      <c r="EL18" s="312"/>
      <c r="EM18" s="312"/>
      <c r="EN18" s="312"/>
      <c r="EO18" s="312"/>
      <c r="EP18" s="312"/>
      <c r="EQ18" s="312"/>
      <c r="ER18" s="312"/>
      <c r="ES18" s="312"/>
      <c r="ET18" s="312"/>
      <c r="EU18" s="312"/>
      <c r="EV18" s="312"/>
      <c r="EW18" s="312"/>
      <c r="EX18" s="312"/>
      <c r="EY18" s="312"/>
      <c r="EZ18" s="312"/>
      <c r="FA18" s="312"/>
      <c r="FB18" s="312"/>
      <c r="FC18" s="312"/>
      <c r="FD18" s="312"/>
      <c r="FE18" s="312"/>
      <c r="FF18" s="312"/>
      <c r="FG18" s="312"/>
      <c r="FH18" s="312"/>
      <c r="FI18" s="312"/>
      <c r="FJ18" s="312"/>
      <c r="FK18" s="312"/>
      <c r="FL18" s="312"/>
      <c r="FM18" s="312"/>
      <c r="FN18" s="312"/>
      <c r="FO18" s="312"/>
      <c r="FP18" s="312"/>
      <c r="FQ18" s="312"/>
      <c r="FR18" s="312"/>
      <c r="FS18" s="312"/>
      <c r="FT18" s="312"/>
      <c r="FU18" s="312"/>
      <c r="FV18" s="312"/>
      <c r="FW18" s="312"/>
      <c r="FX18" s="312"/>
      <c r="FY18" s="312"/>
      <c r="FZ18" s="312"/>
      <c r="GA18" s="312"/>
      <c r="GB18" s="312"/>
      <c r="GC18" s="312"/>
      <c r="GD18" s="312"/>
      <c r="GE18" s="312"/>
      <c r="GF18" s="312"/>
      <c r="GG18" s="312"/>
      <c r="GH18" s="312"/>
      <c r="GI18" s="312"/>
      <c r="GJ18" s="312"/>
      <c r="GK18" s="312"/>
      <c r="GL18" s="312"/>
      <c r="GM18" s="312"/>
      <c r="GN18" s="312"/>
      <c r="GO18" s="312"/>
      <c r="GP18" s="312"/>
      <c r="GQ18" s="312"/>
      <c r="GR18" s="312"/>
      <c r="GS18" s="312"/>
      <c r="GT18" s="312"/>
      <c r="GU18" s="312"/>
      <c r="GV18" s="312"/>
      <c r="GW18" s="312"/>
      <c r="GX18" s="312"/>
      <c r="GY18" s="312"/>
      <c r="GZ18" s="312"/>
      <c r="HA18" s="312"/>
      <c r="HB18" s="312"/>
      <c r="HC18" s="312"/>
      <c r="HD18" s="312"/>
      <c r="HE18" s="312"/>
      <c r="HF18" s="312"/>
      <c r="HG18" s="312"/>
      <c r="HH18" s="312"/>
      <c r="HI18" s="312"/>
      <c r="HJ18" s="312"/>
      <c r="HK18" s="312"/>
      <c r="HL18" s="312"/>
      <c r="HM18" s="312"/>
      <c r="HN18" s="312"/>
      <c r="HO18" s="312"/>
      <c r="HP18" s="312"/>
      <c r="HQ18" s="312"/>
      <c r="HR18" s="312"/>
      <c r="HS18" s="312"/>
      <c r="HT18" s="312"/>
      <c r="HU18" s="312"/>
      <c r="HV18" s="312"/>
      <c r="HW18" s="312"/>
      <c r="HX18" s="312"/>
      <c r="HY18" s="312"/>
      <c r="HZ18" s="312"/>
      <c r="IA18" s="312"/>
      <c r="IB18" s="312"/>
      <c r="IC18" s="312"/>
    </row>
    <row r="19" spans="1:237" s="498" customFormat="1" ht="49.5" customHeight="1" thickBot="1">
      <c r="A19" s="501" t="s">
        <v>6</v>
      </c>
      <c r="B19" s="735" t="s">
        <v>509</v>
      </c>
      <c r="C19" s="735"/>
      <c r="D19" s="735"/>
      <c r="E19" s="736"/>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c r="BY19" s="312"/>
      <c r="BZ19" s="312"/>
      <c r="CA19" s="312"/>
      <c r="CB19" s="312"/>
      <c r="CC19" s="312"/>
      <c r="CD19" s="312"/>
      <c r="CE19" s="312"/>
      <c r="CF19" s="312"/>
      <c r="CG19" s="312"/>
      <c r="CH19" s="312"/>
      <c r="CI19" s="312"/>
      <c r="CJ19" s="312"/>
      <c r="CK19" s="312"/>
      <c r="CL19" s="312"/>
      <c r="CM19" s="312"/>
      <c r="CN19" s="312"/>
      <c r="CO19" s="312"/>
      <c r="CP19" s="312"/>
      <c r="CQ19" s="312"/>
      <c r="CR19" s="312"/>
      <c r="CS19" s="312"/>
      <c r="CT19" s="312"/>
      <c r="CU19" s="312"/>
      <c r="CV19" s="312"/>
      <c r="CW19" s="312"/>
      <c r="CX19" s="312"/>
      <c r="CY19" s="312"/>
      <c r="CZ19" s="312"/>
      <c r="DA19" s="312"/>
      <c r="DB19" s="312"/>
      <c r="DC19" s="312"/>
      <c r="DD19" s="312"/>
      <c r="DE19" s="312"/>
      <c r="DF19" s="312"/>
      <c r="DG19" s="312"/>
      <c r="DH19" s="312"/>
      <c r="DI19" s="312"/>
      <c r="DJ19" s="312"/>
      <c r="DK19" s="312"/>
      <c r="DL19" s="312"/>
      <c r="DM19" s="312"/>
      <c r="DN19" s="312"/>
      <c r="DO19" s="312"/>
      <c r="DP19" s="312"/>
      <c r="DQ19" s="312"/>
      <c r="DR19" s="312"/>
      <c r="DS19" s="312"/>
      <c r="DT19" s="312"/>
      <c r="DU19" s="312"/>
      <c r="DV19" s="312"/>
      <c r="DW19" s="312"/>
      <c r="DX19" s="312"/>
      <c r="DY19" s="312"/>
      <c r="DZ19" s="312"/>
      <c r="EA19" s="312"/>
      <c r="EB19" s="312"/>
      <c r="EC19" s="312"/>
      <c r="ED19" s="312"/>
      <c r="EE19" s="312"/>
      <c r="EF19" s="312"/>
      <c r="EG19" s="312"/>
      <c r="EH19" s="312"/>
      <c r="EI19" s="312"/>
      <c r="EJ19" s="312"/>
      <c r="EK19" s="312"/>
      <c r="EL19" s="312"/>
      <c r="EM19" s="312"/>
      <c r="EN19" s="312"/>
      <c r="EO19" s="312"/>
      <c r="EP19" s="312"/>
      <c r="EQ19" s="312"/>
      <c r="ER19" s="312"/>
      <c r="ES19" s="312"/>
      <c r="ET19" s="312"/>
      <c r="EU19" s="312"/>
      <c r="EV19" s="312"/>
      <c r="EW19" s="312"/>
      <c r="EX19" s="312"/>
      <c r="EY19" s="312"/>
      <c r="EZ19" s="312"/>
      <c r="FA19" s="312"/>
      <c r="FB19" s="312"/>
      <c r="FC19" s="312"/>
      <c r="FD19" s="312"/>
      <c r="FE19" s="312"/>
      <c r="FF19" s="312"/>
      <c r="FG19" s="312"/>
      <c r="FH19" s="312"/>
      <c r="FI19" s="312"/>
      <c r="FJ19" s="312"/>
      <c r="FK19" s="312"/>
      <c r="FL19" s="312"/>
      <c r="FM19" s="312"/>
      <c r="FN19" s="312"/>
      <c r="FO19" s="312"/>
      <c r="FP19" s="312"/>
      <c r="FQ19" s="312"/>
      <c r="FR19" s="312"/>
      <c r="FS19" s="312"/>
      <c r="FT19" s="312"/>
      <c r="FU19" s="312"/>
      <c r="FV19" s="312"/>
      <c r="FW19" s="312"/>
      <c r="FX19" s="312"/>
      <c r="FY19" s="312"/>
      <c r="FZ19" s="312"/>
      <c r="GA19" s="312"/>
      <c r="GB19" s="312"/>
      <c r="GC19" s="312"/>
      <c r="GD19" s="312"/>
      <c r="GE19" s="312"/>
      <c r="GF19" s="312"/>
      <c r="GG19" s="312"/>
      <c r="GH19" s="312"/>
      <c r="GI19" s="312"/>
      <c r="GJ19" s="312"/>
      <c r="GK19" s="312"/>
      <c r="GL19" s="312"/>
      <c r="GM19" s="312"/>
      <c r="GN19" s="312"/>
      <c r="GO19" s="312"/>
      <c r="GP19" s="312"/>
      <c r="GQ19" s="312"/>
      <c r="GR19" s="312"/>
      <c r="GS19" s="312"/>
      <c r="GT19" s="312"/>
      <c r="GU19" s="312"/>
      <c r="GV19" s="312"/>
      <c r="GW19" s="312"/>
      <c r="GX19" s="312"/>
      <c r="GY19" s="312"/>
      <c r="GZ19" s="312"/>
      <c r="HA19" s="312"/>
      <c r="HB19" s="312"/>
      <c r="HC19" s="312"/>
      <c r="HD19" s="312"/>
      <c r="HE19" s="312"/>
      <c r="HF19" s="312"/>
      <c r="HG19" s="312"/>
      <c r="HH19" s="312"/>
      <c r="HI19" s="312"/>
      <c r="HJ19" s="312"/>
      <c r="HK19" s="312"/>
      <c r="HL19" s="312"/>
      <c r="HM19" s="312"/>
      <c r="HN19" s="312"/>
      <c r="HO19" s="312"/>
      <c r="HP19" s="312"/>
      <c r="HQ19" s="312"/>
      <c r="HR19" s="312"/>
      <c r="HS19" s="312"/>
      <c r="HT19" s="312"/>
      <c r="HU19" s="312"/>
      <c r="HV19" s="312"/>
      <c r="HW19" s="312"/>
      <c r="HX19" s="312"/>
      <c r="HY19" s="312"/>
      <c r="HZ19" s="312"/>
      <c r="IA19" s="312"/>
      <c r="IB19" s="312"/>
      <c r="IC19" s="312"/>
    </row>
    <row r="20" spans="1:237" ht="7.5" hidden="1" customHeight="1" thickBot="1">
      <c r="A20" s="554"/>
      <c r="B20" s="555"/>
      <c r="C20" s="556"/>
      <c r="D20" s="555"/>
      <c r="E20" s="555"/>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row>
    <row r="21" spans="1:237" ht="40.5" customHeight="1" thickBot="1">
      <c r="A21" s="312" t="s">
        <v>28</v>
      </c>
      <c r="B21" s="366" t="s">
        <v>68</v>
      </c>
      <c r="C21" s="367" t="s">
        <v>69</v>
      </c>
      <c r="D21" s="367" t="s">
        <v>31</v>
      </c>
      <c r="E21" s="368" t="s">
        <v>70</v>
      </c>
      <c r="I21" s="312"/>
      <c r="J21" s="312"/>
      <c r="K21" s="312"/>
      <c r="L21" s="312"/>
      <c r="M21" s="312"/>
      <c r="N21" s="312"/>
      <c r="O21" s="312"/>
      <c r="P21" s="312"/>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row>
    <row r="22" spans="1:237" ht="37.5" customHeight="1" thickBot="1">
      <c r="A22" s="312"/>
      <c r="B22" s="369" t="s">
        <v>71</v>
      </c>
      <c r="C22" s="370" t="s">
        <v>47</v>
      </c>
      <c r="D22" s="371" t="s">
        <v>35</v>
      </c>
      <c r="E22" s="515">
        <v>0</v>
      </c>
      <c r="F22" s="36"/>
      <c r="G22" s="36"/>
      <c r="I22" s="312"/>
      <c r="J22" s="312"/>
      <c r="K22" s="312"/>
      <c r="L22" s="312"/>
      <c r="M22" s="312"/>
      <c r="N22" s="312"/>
      <c r="O22" s="312"/>
      <c r="P22" s="312"/>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row>
    <row r="23" spans="1:237" ht="37.5" customHeight="1" thickBot="1">
      <c r="A23" s="312"/>
      <c r="B23" s="372" t="s">
        <v>515</v>
      </c>
      <c r="C23" s="373" t="s">
        <v>513</v>
      </c>
      <c r="D23" s="374" t="s">
        <v>514</v>
      </c>
      <c r="E23" s="515">
        <v>0</v>
      </c>
      <c r="H23" s="312"/>
      <c r="I23" s="312"/>
      <c r="J23" s="312"/>
      <c r="K23" s="312"/>
      <c r="L23" s="312"/>
      <c r="M23" s="312"/>
      <c r="N23" s="312"/>
      <c r="O23" s="312"/>
      <c r="P23" s="312"/>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row>
    <row r="24" spans="1:237" ht="15.75" customHeight="1">
      <c r="A24" s="557"/>
      <c r="B24" s="558"/>
      <c r="C24" s="558"/>
      <c r="D24" s="558"/>
      <c r="E24" s="559"/>
      <c r="F24" s="37"/>
      <c r="G24" s="560"/>
      <c r="H24" s="37"/>
      <c r="I24"/>
      <c r="J24"/>
      <c r="K24"/>
      <c r="L24"/>
      <c r="M24"/>
      <c r="N24"/>
      <c r="O24"/>
      <c r="P24"/>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row>
    <row r="25" spans="1:237" s="498" customFormat="1" ht="21" customHeight="1">
      <c r="A25" s="494" t="s">
        <v>72</v>
      </c>
      <c r="B25" s="516" t="s">
        <v>73</v>
      </c>
      <c r="C25" s="494"/>
      <c r="D25" s="494"/>
      <c r="E25" s="494"/>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A25" s="312"/>
      <c r="CB25" s="312"/>
      <c r="CC25" s="312"/>
      <c r="CD25" s="312"/>
      <c r="CE25" s="312"/>
      <c r="CF25" s="312"/>
      <c r="CG25" s="312"/>
      <c r="CH25" s="312"/>
      <c r="CI25" s="312"/>
      <c r="CJ25" s="312"/>
      <c r="CK25" s="312"/>
      <c r="CL25" s="312"/>
      <c r="CM25" s="312"/>
      <c r="CN25" s="312"/>
      <c r="CO25" s="312"/>
      <c r="CP25" s="312"/>
      <c r="CQ25" s="312"/>
      <c r="CR25" s="312"/>
      <c r="CS25" s="312"/>
      <c r="CT25" s="312"/>
      <c r="CU25" s="312"/>
      <c r="CV25" s="312"/>
      <c r="CW25" s="312"/>
      <c r="CX25" s="312"/>
      <c r="CY25" s="312"/>
      <c r="CZ25" s="312"/>
      <c r="DA25" s="312"/>
      <c r="DB25" s="312"/>
      <c r="DC25" s="312"/>
      <c r="DD25" s="312"/>
      <c r="DE25" s="312"/>
      <c r="DF25" s="312"/>
      <c r="DG25" s="312"/>
      <c r="DH25" s="312"/>
      <c r="DI25" s="312"/>
      <c r="DJ25" s="312"/>
      <c r="DK25" s="312"/>
      <c r="DL25" s="312"/>
      <c r="DM25" s="312"/>
      <c r="DN25" s="312"/>
      <c r="DO25" s="312"/>
      <c r="DP25" s="312"/>
      <c r="DQ25" s="312"/>
      <c r="DR25" s="312"/>
      <c r="DS25" s="312"/>
      <c r="DT25" s="312"/>
      <c r="DU25" s="312"/>
      <c r="DV25" s="312"/>
      <c r="DW25" s="312"/>
      <c r="DX25" s="312"/>
      <c r="DY25" s="312"/>
      <c r="DZ25" s="312"/>
      <c r="EA25" s="312"/>
      <c r="EB25" s="312"/>
      <c r="EC25" s="312"/>
      <c r="ED25" s="312"/>
      <c r="EE25" s="312"/>
      <c r="EF25" s="312"/>
      <c r="EG25" s="312"/>
      <c r="EH25" s="312"/>
      <c r="EI25" s="312"/>
      <c r="EJ25" s="312"/>
      <c r="EK25" s="312"/>
      <c r="EL25" s="312"/>
      <c r="EM25" s="312"/>
      <c r="EN25" s="312"/>
      <c r="EO25" s="312"/>
      <c r="EP25" s="312"/>
      <c r="EQ25" s="312"/>
      <c r="ER25" s="312"/>
      <c r="ES25" s="312"/>
      <c r="ET25" s="312"/>
      <c r="EU25" s="312"/>
      <c r="EV25" s="312"/>
      <c r="EW25" s="312"/>
      <c r="EX25" s="312"/>
      <c r="EY25" s="312"/>
      <c r="EZ25" s="312"/>
      <c r="FA25" s="312"/>
      <c r="FB25" s="312"/>
      <c r="FC25" s="312"/>
      <c r="FD25" s="312"/>
      <c r="FE25" s="312"/>
      <c r="FF25" s="312"/>
      <c r="FG25" s="312"/>
      <c r="FH25" s="312"/>
      <c r="FI25" s="312"/>
      <c r="FJ25" s="312"/>
      <c r="FK25" s="312"/>
      <c r="FL25" s="312"/>
      <c r="FM25" s="312"/>
      <c r="FN25" s="312"/>
      <c r="FO25" s="312"/>
      <c r="FP25" s="312"/>
      <c r="FQ25" s="312"/>
      <c r="FR25" s="312"/>
      <c r="FS25" s="312"/>
      <c r="FT25" s="312"/>
      <c r="FU25" s="312"/>
      <c r="FV25" s="312"/>
      <c r="FW25" s="312"/>
      <c r="FX25" s="312"/>
      <c r="FY25" s="312"/>
      <c r="FZ25" s="312"/>
      <c r="GA25" s="312"/>
      <c r="GB25" s="312"/>
      <c r="GC25" s="312"/>
      <c r="GD25" s="312"/>
      <c r="GE25" s="312"/>
      <c r="GF25" s="312"/>
      <c r="GG25" s="312"/>
      <c r="GH25" s="312"/>
      <c r="GI25" s="312"/>
      <c r="GJ25" s="312"/>
      <c r="GK25" s="312"/>
      <c r="GL25" s="312"/>
      <c r="GM25" s="312"/>
      <c r="GN25" s="312"/>
      <c r="GO25" s="312"/>
      <c r="GP25" s="312"/>
      <c r="GQ25" s="312"/>
      <c r="GR25" s="312"/>
      <c r="GS25" s="312"/>
      <c r="GT25" s="312"/>
      <c r="GU25" s="312"/>
      <c r="GV25" s="312"/>
      <c r="GW25" s="312"/>
      <c r="GX25" s="312"/>
      <c r="GY25" s="312"/>
      <c r="GZ25" s="312"/>
      <c r="HA25" s="312"/>
      <c r="HB25" s="312"/>
      <c r="HC25" s="312"/>
      <c r="HD25" s="312"/>
      <c r="HE25" s="312"/>
      <c r="HF25" s="312"/>
      <c r="HG25" s="312"/>
      <c r="HH25" s="312"/>
      <c r="HI25" s="312"/>
      <c r="HJ25" s="312"/>
      <c r="HK25" s="312"/>
      <c r="HL25" s="312"/>
      <c r="HM25" s="312"/>
      <c r="HN25" s="312"/>
      <c r="HO25" s="312"/>
      <c r="HP25" s="312"/>
      <c r="HQ25" s="312"/>
      <c r="HR25" s="312"/>
      <c r="HS25" s="312"/>
      <c r="HT25" s="312"/>
      <c r="HU25" s="312"/>
      <c r="HV25" s="312"/>
      <c r="HW25" s="312"/>
      <c r="HX25" s="312"/>
      <c r="HY25" s="312"/>
      <c r="HZ25" s="312"/>
      <c r="IA25" s="312"/>
      <c r="IB25" s="312"/>
      <c r="IC25" s="312"/>
    </row>
    <row r="26" spans="1:237" s="498" customFormat="1" ht="21" hidden="1" customHeight="1">
      <c r="A26" s="494"/>
      <c r="B26" s="516"/>
      <c r="C26" s="494"/>
      <c r="D26" s="494"/>
      <c r="E26" s="494"/>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A26" s="312"/>
      <c r="CB26" s="312"/>
      <c r="CC26" s="312"/>
      <c r="CD26" s="312"/>
      <c r="CE26" s="312"/>
      <c r="CF26" s="312"/>
      <c r="CG26" s="312"/>
      <c r="CH26" s="312"/>
      <c r="CI26" s="312"/>
      <c r="CJ26" s="312"/>
      <c r="CK26" s="312"/>
      <c r="CL26" s="312"/>
      <c r="CM26" s="312"/>
      <c r="CN26" s="312"/>
      <c r="CO26" s="312"/>
      <c r="CP26" s="312"/>
      <c r="CQ26" s="312"/>
      <c r="CR26" s="312"/>
      <c r="CS26" s="312"/>
      <c r="CT26" s="312"/>
      <c r="CU26" s="312"/>
      <c r="CV26" s="312"/>
      <c r="CW26" s="312"/>
      <c r="CX26" s="312"/>
      <c r="CY26" s="312"/>
      <c r="CZ26" s="312"/>
      <c r="DA26" s="312"/>
      <c r="DB26" s="312"/>
      <c r="DC26" s="312"/>
      <c r="DD26" s="312"/>
      <c r="DE26" s="312"/>
      <c r="DF26" s="312"/>
      <c r="DG26" s="312"/>
      <c r="DH26" s="312"/>
      <c r="DI26" s="312"/>
      <c r="DJ26" s="312"/>
      <c r="DK26" s="312"/>
      <c r="DL26" s="312"/>
      <c r="DM26" s="312"/>
      <c r="DN26" s="312"/>
      <c r="DO26" s="312"/>
      <c r="DP26" s="312"/>
      <c r="DQ26" s="312"/>
      <c r="DR26" s="312"/>
      <c r="DS26" s="312"/>
      <c r="DT26" s="312"/>
      <c r="DU26" s="312"/>
      <c r="DV26" s="312"/>
      <c r="DW26" s="312"/>
      <c r="DX26" s="312"/>
      <c r="DY26" s="312"/>
      <c r="DZ26" s="312"/>
      <c r="EA26" s="312"/>
      <c r="EB26" s="312"/>
      <c r="EC26" s="312"/>
      <c r="ED26" s="312"/>
      <c r="EE26" s="312"/>
      <c r="EF26" s="312"/>
      <c r="EG26" s="312"/>
      <c r="EH26" s="312"/>
      <c r="EI26" s="312"/>
      <c r="EJ26" s="312"/>
      <c r="EK26" s="312"/>
      <c r="EL26" s="312"/>
      <c r="EM26" s="312"/>
      <c r="EN26" s="312"/>
      <c r="EO26" s="312"/>
      <c r="EP26" s="312"/>
      <c r="EQ26" s="312"/>
      <c r="ER26" s="312"/>
      <c r="ES26" s="312"/>
      <c r="ET26" s="312"/>
      <c r="EU26" s="312"/>
      <c r="EV26" s="312"/>
      <c r="EW26" s="312"/>
      <c r="EX26" s="312"/>
      <c r="EY26" s="312"/>
      <c r="EZ26" s="312"/>
      <c r="FA26" s="312"/>
      <c r="FB26" s="312"/>
      <c r="FC26" s="312"/>
      <c r="FD26" s="312"/>
      <c r="FE26" s="312"/>
      <c r="FF26" s="312"/>
      <c r="FG26" s="312"/>
      <c r="FH26" s="312"/>
      <c r="FI26" s="312"/>
      <c r="FJ26" s="312"/>
      <c r="FK26" s="312"/>
      <c r="FL26" s="312"/>
      <c r="FM26" s="312"/>
      <c r="FN26" s="312"/>
      <c r="FO26" s="312"/>
      <c r="FP26" s="312"/>
      <c r="FQ26" s="312"/>
      <c r="FR26" s="312"/>
      <c r="FS26" s="312"/>
      <c r="FT26" s="312"/>
      <c r="FU26" s="312"/>
      <c r="FV26" s="312"/>
      <c r="FW26" s="312"/>
      <c r="FX26" s="312"/>
      <c r="FY26" s="312"/>
      <c r="FZ26" s="312"/>
      <c r="GA26" s="312"/>
      <c r="GB26" s="312"/>
      <c r="GC26" s="312"/>
      <c r="GD26" s="312"/>
      <c r="GE26" s="312"/>
      <c r="GF26" s="312"/>
      <c r="GG26" s="312"/>
      <c r="GH26" s="312"/>
      <c r="GI26" s="312"/>
      <c r="GJ26" s="312"/>
      <c r="GK26" s="312"/>
      <c r="GL26" s="312"/>
      <c r="GM26" s="312"/>
      <c r="GN26" s="312"/>
      <c r="GO26" s="312"/>
      <c r="GP26" s="312"/>
      <c r="GQ26" s="312"/>
      <c r="GR26" s="312"/>
      <c r="GS26" s="312"/>
      <c r="GT26" s="312"/>
      <c r="GU26" s="312"/>
      <c r="GV26" s="312"/>
      <c r="GW26" s="312"/>
      <c r="GX26" s="312"/>
      <c r="GY26" s="312"/>
      <c r="GZ26" s="312"/>
      <c r="HA26" s="312"/>
      <c r="HB26" s="312"/>
      <c r="HC26" s="312"/>
      <c r="HD26" s="312"/>
      <c r="HE26" s="312"/>
      <c r="HF26" s="312"/>
      <c r="HG26" s="312"/>
      <c r="HH26" s="312"/>
      <c r="HI26" s="312"/>
      <c r="HJ26" s="312"/>
      <c r="HK26" s="312"/>
      <c r="HL26" s="312"/>
      <c r="HM26" s="312"/>
      <c r="HN26" s="312"/>
      <c r="HO26" s="312"/>
      <c r="HP26" s="312"/>
      <c r="HQ26" s="312"/>
      <c r="HR26" s="312"/>
      <c r="HS26" s="312"/>
      <c r="HT26" s="312"/>
      <c r="HU26" s="312"/>
      <c r="HV26" s="312"/>
      <c r="HW26" s="312"/>
      <c r="HX26" s="312"/>
      <c r="HY26" s="312"/>
      <c r="HZ26" s="312"/>
      <c r="IA26" s="312"/>
      <c r="IB26" s="312"/>
      <c r="IC26" s="312"/>
    </row>
    <row r="27" spans="1:237" ht="79.5" customHeight="1" thickBot="1">
      <c r="A27" s="501" t="s">
        <v>6</v>
      </c>
      <c r="B27" s="720" t="s">
        <v>449</v>
      </c>
      <c r="C27" s="721"/>
      <c r="D27" s="721"/>
      <c r="E27" s="722"/>
      <c r="I27" s="312"/>
      <c r="J27" s="312"/>
      <c r="K27" s="312"/>
      <c r="L27" s="312"/>
      <c r="M27" s="312"/>
      <c r="N27" s="312"/>
      <c r="O27" s="312"/>
      <c r="P27" s="312"/>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row>
    <row r="28" spans="1:237" ht="7.5" customHeight="1" thickBot="1">
      <c r="A28" s="554"/>
      <c r="B28" s="543"/>
      <c r="C28" s="543"/>
      <c r="D28" s="543"/>
      <c r="E28" s="543"/>
      <c r="F28" s="37"/>
      <c r="G28" s="37"/>
      <c r="H28"/>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row>
    <row r="29" spans="1:237" s="498" customFormat="1" ht="18.600000000000001" thickBot="1">
      <c r="A29" s="312" t="s">
        <v>74</v>
      </c>
      <c r="B29" s="375" t="s">
        <v>75</v>
      </c>
      <c r="C29" s="367" t="s">
        <v>76</v>
      </c>
      <c r="D29" s="367" t="s">
        <v>31</v>
      </c>
      <c r="E29" s="368" t="s">
        <v>77</v>
      </c>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2"/>
      <c r="BR29" s="312"/>
      <c r="BS29" s="312"/>
      <c r="BT29" s="312"/>
      <c r="BU29" s="312"/>
      <c r="BV29" s="312"/>
      <c r="BW29" s="312"/>
      <c r="BX29" s="312"/>
      <c r="BY29" s="312"/>
      <c r="BZ29" s="312"/>
      <c r="CA29" s="312"/>
      <c r="CB29" s="312"/>
      <c r="CC29" s="312"/>
      <c r="CD29" s="312"/>
      <c r="CE29" s="312"/>
      <c r="CF29" s="312"/>
      <c r="CG29" s="312"/>
      <c r="CH29" s="312"/>
      <c r="CI29" s="312"/>
      <c r="CJ29" s="312"/>
      <c r="CK29" s="312"/>
      <c r="CL29" s="312"/>
      <c r="CM29" s="312"/>
      <c r="CN29" s="312"/>
      <c r="CO29" s="312"/>
      <c r="CP29" s="312"/>
      <c r="CQ29" s="312"/>
      <c r="CR29" s="312"/>
      <c r="CS29" s="312"/>
      <c r="CT29" s="312"/>
      <c r="CU29" s="312"/>
      <c r="CV29" s="312"/>
      <c r="CW29" s="312"/>
      <c r="CX29" s="312"/>
      <c r="CY29" s="312"/>
      <c r="CZ29" s="312"/>
      <c r="DA29" s="312"/>
      <c r="DB29" s="312"/>
      <c r="DC29" s="312"/>
      <c r="DD29" s="312"/>
      <c r="DE29" s="312"/>
      <c r="DF29" s="312"/>
      <c r="DG29" s="312"/>
      <c r="DH29" s="312"/>
      <c r="DI29" s="312"/>
      <c r="DJ29" s="312"/>
      <c r="DK29" s="312"/>
      <c r="DL29" s="312"/>
      <c r="DM29" s="312"/>
      <c r="DN29" s="312"/>
      <c r="DO29" s="312"/>
      <c r="DP29" s="312"/>
      <c r="DQ29" s="312"/>
      <c r="DR29" s="312"/>
      <c r="DS29" s="312"/>
      <c r="DT29" s="312"/>
      <c r="DU29" s="312"/>
      <c r="DV29" s="312"/>
      <c r="DW29" s="312"/>
      <c r="DX29" s="312"/>
      <c r="DY29" s="312"/>
      <c r="DZ29" s="312"/>
      <c r="EA29" s="312"/>
      <c r="EB29" s="312"/>
      <c r="EC29" s="312"/>
      <c r="ED29" s="312"/>
      <c r="EE29" s="312"/>
      <c r="EF29" s="312"/>
      <c r="EG29" s="312"/>
      <c r="EH29" s="312"/>
      <c r="EI29" s="312"/>
      <c r="EJ29" s="312"/>
      <c r="EK29" s="312"/>
      <c r="EL29" s="312"/>
      <c r="EM29" s="312"/>
      <c r="EN29" s="312"/>
      <c r="EO29" s="312"/>
      <c r="EP29" s="312"/>
      <c r="EQ29" s="312"/>
      <c r="ER29" s="312"/>
      <c r="ES29" s="312"/>
      <c r="ET29" s="312"/>
      <c r="EU29" s="312"/>
      <c r="EV29" s="312"/>
      <c r="EW29" s="312"/>
      <c r="EX29" s="312"/>
      <c r="EY29" s="312"/>
      <c r="EZ29" s="312"/>
      <c r="FA29" s="312"/>
      <c r="FB29" s="312"/>
      <c r="FC29" s="312"/>
      <c r="FD29" s="312"/>
      <c r="FE29" s="312"/>
      <c r="FF29" s="312"/>
      <c r="FG29" s="312"/>
      <c r="FH29" s="312"/>
      <c r="FI29" s="312"/>
      <c r="FJ29" s="312"/>
      <c r="FK29" s="312"/>
      <c r="FL29" s="312"/>
      <c r="FM29" s="312"/>
      <c r="FN29" s="312"/>
      <c r="FO29" s="312"/>
      <c r="FP29" s="312"/>
      <c r="FQ29" s="312"/>
      <c r="FR29" s="312"/>
      <c r="FS29" s="312"/>
      <c r="FT29" s="312"/>
      <c r="FU29" s="312"/>
      <c r="FV29" s="312"/>
      <c r="FW29" s="312"/>
      <c r="FX29" s="312"/>
      <c r="FY29" s="312"/>
      <c r="FZ29" s="312"/>
      <c r="GA29" s="312"/>
      <c r="GB29" s="312"/>
      <c r="GC29" s="312"/>
      <c r="GD29" s="312"/>
      <c r="GE29" s="312"/>
      <c r="GF29" s="312"/>
      <c r="GG29" s="312"/>
      <c r="GH29" s="312"/>
      <c r="GI29" s="312"/>
      <c r="GJ29" s="312"/>
      <c r="GK29" s="312"/>
      <c r="GL29" s="312"/>
      <c r="GM29" s="312"/>
      <c r="GN29" s="312"/>
      <c r="GO29" s="312"/>
      <c r="GP29" s="312"/>
      <c r="GQ29" s="312"/>
      <c r="GR29" s="312"/>
      <c r="GS29" s="312"/>
      <c r="GT29" s="312"/>
      <c r="GU29" s="312"/>
      <c r="GV29" s="312"/>
      <c r="GW29" s="312"/>
      <c r="GX29" s="312"/>
      <c r="GY29" s="312"/>
      <c r="GZ29" s="312"/>
      <c r="HA29" s="312"/>
      <c r="HB29" s="312"/>
      <c r="HC29" s="312"/>
      <c r="HD29" s="312"/>
      <c r="HE29" s="312"/>
      <c r="HF29" s="312"/>
      <c r="HG29" s="312"/>
      <c r="HH29" s="312"/>
      <c r="HI29" s="312"/>
      <c r="HJ29" s="312"/>
      <c r="HK29" s="312"/>
      <c r="HL29" s="312"/>
      <c r="HM29" s="312"/>
      <c r="HN29" s="312"/>
      <c r="HO29" s="312"/>
      <c r="HP29" s="312"/>
      <c r="HQ29" s="312"/>
      <c r="HR29" s="312"/>
      <c r="HS29" s="312"/>
      <c r="HT29" s="312"/>
      <c r="HU29" s="312"/>
      <c r="HV29" s="312"/>
      <c r="HW29" s="312"/>
      <c r="HX29" s="312"/>
      <c r="HY29" s="312"/>
      <c r="HZ29" s="312"/>
      <c r="IA29" s="312"/>
      <c r="IB29" s="312"/>
      <c r="IC29" s="312"/>
    </row>
    <row r="30" spans="1:237" s="312" customFormat="1" ht="15.75" customHeight="1">
      <c r="B30" s="714" t="s">
        <v>78</v>
      </c>
      <c r="C30" s="377" t="s">
        <v>78</v>
      </c>
      <c r="D30" s="371" t="s">
        <v>79</v>
      </c>
      <c r="E30" s="518">
        <v>0</v>
      </c>
    </row>
    <row r="31" spans="1:237" s="312" customFormat="1" ht="31.8" thickBot="1">
      <c r="B31" s="715"/>
      <c r="C31" s="378" t="s">
        <v>80</v>
      </c>
      <c r="D31" s="379" t="s">
        <v>81</v>
      </c>
      <c r="E31" s="519">
        <v>0</v>
      </c>
    </row>
    <row r="32" spans="1:237" s="312" customFormat="1" ht="15.75" customHeight="1">
      <c r="B32" s="714" t="s">
        <v>82</v>
      </c>
      <c r="C32" s="377" t="s">
        <v>516</v>
      </c>
      <c r="D32" s="371" t="s">
        <v>83</v>
      </c>
      <c r="E32" s="520">
        <v>0</v>
      </c>
    </row>
    <row r="33" spans="1:237" s="312" customFormat="1" ht="51" thickBot="1">
      <c r="B33" s="715"/>
      <c r="C33" s="380" t="s">
        <v>502</v>
      </c>
      <c r="D33" s="381" t="s">
        <v>79</v>
      </c>
      <c r="E33" s="521">
        <v>0</v>
      </c>
    </row>
    <row r="34" spans="1:237" s="312" customFormat="1" ht="15.75" customHeight="1">
      <c r="A34" s="481"/>
      <c r="B34" s="481"/>
      <c r="C34" s="481"/>
      <c r="D34" s="480"/>
      <c r="E34" s="480"/>
      <c r="F34" s="480"/>
      <c r="G34" s="480"/>
      <c r="H34" s="480"/>
      <c r="I34" s="36"/>
      <c r="J34" s="36"/>
      <c r="K34" s="36"/>
      <c r="L34" s="36"/>
      <c r="M34" s="36"/>
      <c r="N34" s="36"/>
      <c r="O34" s="36"/>
      <c r="P34" s="36"/>
    </row>
    <row r="35" spans="1:237" s="498" customFormat="1" ht="21" customHeight="1" thickBot="1">
      <c r="A35" s="494" t="s">
        <v>94</v>
      </c>
      <c r="B35" s="495" t="s">
        <v>95</v>
      </c>
      <c r="C35" s="494"/>
      <c r="D35" s="494"/>
      <c r="E35" s="494"/>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312"/>
      <c r="BQ35" s="312"/>
      <c r="BR35" s="312"/>
      <c r="BS35" s="312"/>
      <c r="BT35" s="312"/>
      <c r="BU35" s="312"/>
      <c r="BV35" s="312"/>
      <c r="BW35" s="312"/>
      <c r="BX35" s="312"/>
      <c r="BY35" s="312"/>
      <c r="BZ35" s="312"/>
      <c r="CA35" s="312"/>
      <c r="CB35" s="312"/>
      <c r="CC35" s="312"/>
      <c r="CD35" s="312"/>
      <c r="CE35" s="312"/>
      <c r="CF35" s="312"/>
      <c r="CG35" s="312"/>
      <c r="CH35" s="312"/>
      <c r="CI35" s="312"/>
      <c r="CJ35" s="312"/>
      <c r="CK35" s="312"/>
      <c r="CL35" s="312"/>
      <c r="CM35" s="312"/>
      <c r="CN35" s="312"/>
      <c r="CO35" s="312"/>
      <c r="CP35" s="312"/>
      <c r="CQ35" s="312"/>
      <c r="CR35" s="312"/>
      <c r="CS35" s="312"/>
      <c r="CT35" s="312"/>
      <c r="CU35" s="312"/>
      <c r="CV35" s="312"/>
      <c r="CW35" s="312"/>
      <c r="CX35" s="312"/>
      <c r="CY35" s="312"/>
      <c r="CZ35" s="312"/>
      <c r="DA35" s="312"/>
      <c r="DB35" s="312"/>
      <c r="DC35" s="312"/>
      <c r="DD35" s="312"/>
      <c r="DE35" s="312"/>
      <c r="DF35" s="312"/>
      <c r="DG35" s="312"/>
      <c r="DH35" s="312"/>
      <c r="DI35" s="312"/>
      <c r="DJ35" s="312"/>
      <c r="DK35" s="312"/>
      <c r="DL35" s="312"/>
      <c r="DM35" s="312"/>
      <c r="DN35" s="312"/>
      <c r="DO35" s="312"/>
      <c r="DP35" s="312"/>
      <c r="DQ35" s="312"/>
      <c r="DR35" s="312"/>
      <c r="DS35" s="312"/>
      <c r="DT35" s="312"/>
      <c r="DU35" s="312"/>
      <c r="DV35" s="312"/>
      <c r="DW35" s="312"/>
      <c r="DX35" s="312"/>
      <c r="DY35" s="312"/>
      <c r="DZ35" s="312"/>
      <c r="EA35" s="312"/>
      <c r="EB35" s="312"/>
      <c r="EC35" s="312"/>
      <c r="ED35" s="312"/>
      <c r="EE35" s="312"/>
      <c r="EF35" s="312"/>
      <c r="EG35" s="312"/>
      <c r="EH35" s="312"/>
      <c r="EI35" s="312"/>
      <c r="EJ35" s="312"/>
      <c r="EK35" s="312"/>
      <c r="EL35" s="312"/>
      <c r="EM35" s="312"/>
      <c r="EN35" s="312"/>
      <c r="EO35" s="312"/>
      <c r="EP35" s="312"/>
      <c r="EQ35" s="312"/>
      <c r="ER35" s="312"/>
      <c r="ES35" s="312"/>
      <c r="ET35" s="312"/>
      <c r="EU35" s="312"/>
      <c r="EV35" s="312"/>
      <c r="EW35" s="312"/>
      <c r="EX35" s="312"/>
      <c r="EY35" s="312"/>
      <c r="EZ35" s="312"/>
      <c r="FA35" s="312"/>
      <c r="FB35" s="312"/>
      <c r="FC35" s="312"/>
      <c r="FD35" s="312"/>
      <c r="FE35" s="312"/>
      <c r="FF35" s="312"/>
      <c r="FG35" s="312"/>
      <c r="FH35" s="312"/>
      <c r="FI35" s="312"/>
      <c r="FJ35" s="312"/>
      <c r="FK35" s="312"/>
      <c r="FL35" s="312"/>
      <c r="FM35" s="312"/>
      <c r="FN35" s="312"/>
      <c r="FO35" s="312"/>
      <c r="FP35" s="312"/>
      <c r="FQ35" s="312"/>
      <c r="FR35" s="312"/>
      <c r="FS35" s="312"/>
      <c r="FT35" s="312"/>
      <c r="FU35" s="312"/>
      <c r="FV35" s="312"/>
      <c r="FW35" s="312"/>
      <c r="FX35" s="312"/>
      <c r="FY35" s="312"/>
      <c r="FZ35" s="312"/>
      <c r="GA35" s="312"/>
      <c r="GB35" s="312"/>
      <c r="GC35" s="312"/>
      <c r="GD35" s="312"/>
      <c r="GE35" s="312"/>
      <c r="GF35" s="312"/>
      <c r="GG35" s="312"/>
      <c r="GH35" s="312"/>
      <c r="GI35" s="312"/>
      <c r="GJ35" s="312"/>
      <c r="GK35" s="312"/>
      <c r="GL35" s="312"/>
      <c r="GM35" s="312"/>
      <c r="GN35" s="312"/>
      <c r="GO35" s="312"/>
      <c r="GP35" s="312"/>
      <c r="GQ35" s="312"/>
      <c r="GR35" s="312"/>
      <c r="GS35" s="312"/>
      <c r="GT35" s="312"/>
      <c r="GU35" s="312"/>
      <c r="GV35" s="312"/>
      <c r="GW35" s="312"/>
      <c r="GX35" s="312"/>
      <c r="GY35" s="312"/>
      <c r="GZ35" s="312"/>
      <c r="HA35" s="312"/>
      <c r="HB35" s="312"/>
      <c r="HC35" s="312"/>
      <c r="HD35" s="312"/>
      <c r="HE35" s="312"/>
      <c r="HF35" s="312"/>
      <c r="HG35" s="312"/>
      <c r="HH35" s="312"/>
      <c r="HI35" s="312"/>
      <c r="HJ35" s="312"/>
      <c r="HK35" s="312"/>
      <c r="HL35" s="312"/>
      <c r="HM35" s="312"/>
      <c r="HN35" s="312"/>
      <c r="HO35" s="312"/>
      <c r="HP35" s="312"/>
      <c r="HQ35" s="312"/>
      <c r="HR35" s="312"/>
      <c r="HS35" s="312"/>
      <c r="HT35" s="312"/>
      <c r="HU35" s="312"/>
      <c r="HV35" s="312"/>
      <c r="HW35" s="312"/>
      <c r="HX35" s="312"/>
      <c r="HY35" s="312"/>
      <c r="HZ35" s="312"/>
      <c r="IA35" s="312"/>
      <c r="IB35" s="312"/>
      <c r="IC35" s="312"/>
    </row>
    <row r="36" spans="1:237" s="312" customFormat="1" ht="18.600000000000001" thickBot="1">
      <c r="A36" s="312" t="s">
        <v>97</v>
      </c>
      <c r="B36" s="366" t="s">
        <v>98</v>
      </c>
      <c r="C36" s="367" t="s">
        <v>99</v>
      </c>
      <c r="D36" s="367" t="s">
        <v>31</v>
      </c>
      <c r="E36" s="368" t="s">
        <v>77</v>
      </c>
    </row>
    <row r="37" spans="1:237" s="312" customFormat="1" ht="15.75" customHeight="1" thickBot="1">
      <c r="B37" s="376" t="s">
        <v>100</v>
      </c>
      <c r="C37" s="382" t="s">
        <v>101</v>
      </c>
      <c r="D37" s="371" t="s">
        <v>102</v>
      </c>
      <c r="E37" s="518">
        <v>0</v>
      </c>
    </row>
    <row r="38" spans="1:237" s="312" customFormat="1" ht="16.2" thickBot="1">
      <c r="B38" s="388" t="s">
        <v>445</v>
      </c>
      <c r="C38" s="384" t="s">
        <v>103</v>
      </c>
      <c r="D38" s="379" t="s">
        <v>102</v>
      </c>
      <c r="E38" s="519">
        <v>0</v>
      </c>
    </row>
    <row r="39" spans="1:237" s="312" customFormat="1" ht="16.2" thickBot="1">
      <c r="B39" s="477"/>
      <c r="C39" s="384" t="s">
        <v>104</v>
      </c>
      <c r="D39" s="379" t="s">
        <v>102</v>
      </c>
      <c r="E39" s="519">
        <v>0</v>
      </c>
    </row>
    <row r="40" spans="1:237" s="312" customFormat="1" ht="16.2" thickBot="1">
      <c r="A40" s="537" t="s">
        <v>105</v>
      </c>
      <c r="B40" s="376" t="s">
        <v>106</v>
      </c>
      <c r="C40" s="382" t="s">
        <v>107</v>
      </c>
      <c r="D40" s="371" t="s">
        <v>102</v>
      </c>
      <c r="E40" s="518">
        <v>0</v>
      </c>
    </row>
    <row r="41" spans="1:237" s="312" customFormat="1" ht="16.2" thickBot="1">
      <c r="A41" s="537" t="s">
        <v>105</v>
      </c>
      <c r="B41" s="387"/>
      <c r="C41" s="384" t="s">
        <v>108</v>
      </c>
      <c r="D41" s="379" t="s">
        <v>102</v>
      </c>
      <c r="E41" s="519">
        <v>0</v>
      </c>
    </row>
    <row r="42" spans="1:237" s="312" customFormat="1" ht="16.2" thickBot="1">
      <c r="A42" s="537" t="s">
        <v>105</v>
      </c>
      <c r="B42" s="388"/>
      <c r="C42" s="384" t="s">
        <v>109</v>
      </c>
      <c r="D42" s="379" t="s">
        <v>102</v>
      </c>
      <c r="E42" s="519">
        <v>0</v>
      </c>
    </row>
    <row r="43" spans="1:237" s="312" customFormat="1" ht="16.2" thickBot="1">
      <c r="A43" s="537" t="s">
        <v>105</v>
      </c>
      <c r="B43" s="478"/>
      <c r="C43" s="384" t="s">
        <v>110</v>
      </c>
      <c r="D43" s="379" t="s">
        <v>102</v>
      </c>
      <c r="E43" s="519">
        <v>0</v>
      </c>
    </row>
    <row r="44" spans="1:237" s="312" customFormat="1" ht="16.2" thickBot="1">
      <c r="A44" s="537"/>
      <c r="B44" s="389"/>
      <c r="C44" s="384" t="s">
        <v>476</v>
      </c>
      <c r="D44" s="379" t="s">
        <v>102</v>
      </c>
      <c r="E44" s="519">
        <v>0</v>
      </c>
    </row>
    <row r="45" spans="1:237" s="312" customFormat="1" ht="16.2" thickBot="1">
      <c r="A45" s="537"/>
      <c r="B45" s="385" t="s">
        <v>112</v>
      </c>
      <c r="C45" s="386" t="s">
        <v>113</v>
      </c>
      <c r="D45" s="374" t="s">
        <v>83</v>
      </c>
      <c r="E45" s="538">
        <v>0</v>
      </c>
      <c r="F45" s="539"/>
      <c r="G45" s="539"/>
    </row>
    <row r="46" spans="1:237" s="312" customFormat="1" ht="22.5" customHeight="1">
      <c r="A46" s="481"/>
      <c r="B46" s="481"/>
      <c r="C46" s="481"/>
      <c r="D46" s="480"/>
      <c r="E46" s="480"/>
      <c r="F46" s="480"/>
      <c r="G46" s="480"/>
      <c r="H46" s="480"/>
      <c r="I46" s="36"/>
      <c r="J46" s="36"/>
      <c r="K46" s="36"/>
      <c r="L46" s="36"/>
      <c r="M46" s="36"/>
      <c r="N46" s="36"/>
      <c r="O46" s="36"/>
      <c r="P46" s="36"/>
    </row>
    <row r="47" spans="1:237" ht="42" customHeight="1">
      <c r="A47" s="540">
        <v>2</v>
      </c>
      <c r="B47" s="541" t="s">
        <v>140</v>
      </c>
      <c r="C47" s="542"/>
      <c r="D47" s="542"/>
      <c r="E47" s="542"/>
      <c r="H47" s="312"/>
      <c r="I47" s="312"/>
      <c r="J47" s="312"/>
      <c r="K47" s="312"/>
      <c r="L47" s="312"/>
      <c r="M47" s="312"/>
      <c r="N47" s="312"/>
      <c r="O47" s="312"/>
      <c r="P47" s="312"/>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row>
    <row r="48" spans="1:237" ht="21" customHeight="1" thickBot="1">
      <c r="A48" s="494" t="s">
        <v>141</v>
      </c>
      <c r="B48" s="495" t="s">
        <v>142</v>
      </c>
      <c r="C48" s="494"/>
      <c r="D48" s="494"/>
      <c r="E48" s="494"/>
      <c r="H48" s="312"/>
      <c r="I48" s="312"/>
      <c r="J48" s="312"/>
      <c r="K48" s="312"/>
      <c r="L48" s="312"/>
      <c r="M48" s="312"/>
      <c r="N48" s="312"/>
      <c r="O48" s="312"/>
      <c r="P48" s="312"/>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row>
    <row r="49" spans="1:237" ht="18.600000000000001" thickBot="1">
      <c r="A49" s="312" t="s">
        <v>143</v>
      </c>
      <c r="B49" s="366" t="s">
        <v>144</v>
      </c>
      <c r="C49" s="367" t="s">
        <v>145</v>
      </c>
      <c r="D49" s="367" t="s">
        <v>31</v>
      </c>
      <c r="E49" s="368" t="s">
        <v>77</v>
      </c>
      <c r="H49" s="312"/>
      <c r="I49" s="312"/>
      <c r="J49" s="312"/>
      <c r="K49" s="312"/>
      <c r="L49" s="312"/>
      <c r="M49" s="312"/>
      <c r="N49" s="312"/>
      <c r="O49" s="312"/>
      <c r="P49" s="312"/>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row>
    <row r="50" spans="1:237" ht="14.4" customHeight="1" thickBot="1">
      <c r="A50" s="312"/>
      <c r="B50" s="402" t="s">
        <v>146</v>
      </c>
      <c r="C50" s="666" t="s">
        <v>477</v>
      </c>
      <c r="D50" s="667" t="s">
        <v>122</v>
      </c>
      <c r="E50" s="668">
        <f>SUM(E51:E53)</f>
        <v>0</v>
      </c>
      <c r="H50" s="312"/>
      <c r="I50" s="312"/>
      <c r="J50" s="312"/>
      <c r="K50" s="312"/>
      <c r="L50" s="312"/>
      <c r="M50" s="312"/>
      <c r="N50" s="312"/>
      <c r="O50" s="312"/>
      <c r="P50" s="312"/>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row>
    <row r="51" spans="1:237" ht="14.4" customHeight="1" thickBot="1">
      <c r="A51" s="312"/>
      <c r="B51" s="406"/>
      <c r="C51" s="669" t="s">
        <v>189</v>
      </c>
      <c r="D51" s="670" t="s">
        <v>122</v>
      </c>
      <c r="E51" s="671">
        <v>0</v>
      </c>
      <c r="H51" s="312"/>
      <c r="I51" s="312"/>
      <c r="J51" s="312"/>
      <c r="K51" s="312"/>
      <c r="L51" s="312"/>
      <c r="M51" s="312"/>
      <c r="N51" s="312"/>
      <c r="O51" s="312"/>
      <c r="P51" s="312"/>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row>
    <row r="52" spans="1:237" ht="14.4" customHeight="1" thickBot="1">
      <c r="A52" s="312"/>
      <c r="B52" s="407"/>
      <c r="C52" s="669" t="s">
        <v>190</v>
      </c>
      <c r="D52" s="670" t="s">
        <v>122</v>
      </c>
      <c r="E52" s="671">
        <v>0</v>
      </c>
      <c r="H52" s="312"/>
      <c r="I52" s="312"/>
      <c r="J52" s="312"/>
      <c r="K52" s="312"/>
      <c r="L52" s="312"/>
      <c r="M52" s="312"/>
      <c r="N52" s="312"/>
      <c r="O52" s="312"/>
      <c r="P52" s="312"/>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c r="IB52" s="37"/>
      <c r="IC52" s="37"/>
    </row>
    <row r="53" spans="1:237" ht="14.4" customHeight="1" thickBot="1">
      <c r="A53" s="312"/>
      <c r="B53" s="484"/>
      <c r="C53" s="672" t="s">
        <v>478</v>
      </c>
      <c r="D53" s="670" t="s">
        <v>122</v>
      </c>
      <c r="E53" s="671">
        <v>0</v>
      </c>
      <c r="H53" s="312"/>
      <c r="I53" s="312"/>
      <c r="J53" s="312"/>
      <c r="K53" s="312"/>
      <c r="L53" s="312"/>
      <c r="M53" s="312"/>
      <c r="N53" s="312"/>
      <c r="O53" s="312"/>
      <c r="P53" s="312"/>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37"/>
      <c r="FX53" s="37"/>
      <c r="FY53" s="37"/>
      <c r="FZ53" s="37"/>
      <c r="GA53" s="37"/>
      <c r="GB53" s="37"/>
      <c r="GC53" s="37"/>
      <c r="GD53" s="37"/>
      <c r="GE53" s="37"/>
      <c r="GF53" s="37"/>
      <c r="GG53" s="37"/>
      <c r="GH53" s="37"/>
      <c r="GI53" s="37"/>
      <c r="GJ53" s="37"/>
      <c r="GK53" s="37"/>
      <c r="GL53" s="37"/>
      <c r="GM53" s="37"/>
      <c r="GN53" s="37"/>
      <c r="GO53" s="37"/>
      <c r="GP53" s="37"/>
      <c r="GQ53" s="37"/>
      <c r="GR53" s="37"/>
      <c r="GS53" s="37"/>
      <c r="GT53" s="37"/>
      <c r="GU53" s="37"/>
      <c r="GV53" s="37"/>
      <c r="GW53" s="37"/>
      <c r="GX53" s="37"/>
      <c r="GY53" s="37"/>
      <c r="GZ53" s="37"/>
      <c r="HA53" s="37"/>
      <c r="HB53" s="37"/>
      <c r="HC53" s="37"/>
      <c r="HD53" s="37"/>
      <c r="HE53" s="37"/>
      <c r="HF53" s="37"/>
      <c r="HG53" s="37"/>
      <c r="HH53" s="37"/>
      <c r="HI53" s="37"/>
      <c r="HJ53" s="37"/>
      <c r="HK53" s="37"/>
      <c r="HL53" s="37"/>
      <c r="HM53" s="37"/>
      <c r="HN53" s="37"/>
      <c r="HO53" s="37"/>
      <c r="HP53" s="37"/>
      <c r="HQ53" s="37"/>
      <c r="HR53" s="37"/>
      <c r="HS53" s="37"/>
      <c r="HT53" s="37"/>
      <c r="HU53" s="37"/>
      <c r="HV53" s="37"/>
      <c r="HW53" s="37"/>
      <c r="HX53" s="37"/>
      <c r="HY53" s="37"/>
      <c r="HZ53" s="37"/>
      <c r="IA53" s="37"/>
      <c r="IB53" s="37"/>
      <c r="IC53" s="37"/>
    </row>
    <row r="54" spans="1:237" ht="14.4" customHeight="1" thickBot="1">
      <c r="A54" s="312"/>
      <c r="B54" s="402" t="s">
        <v>147</v>
      </c>
      <c r="C54" s="666" t="s">
        <v>479</v>
      </c>
      <c r="D54" s="667" t="s">
        <v>122</v>
      </c>
      <c r="E54" s="668">
        <f>SUM(E55:E57)</f>
        <v>0</v>
      </c>
      <c r="H54" s="312"/>
      <c r="I54" s="312"/>
      <c r="J54" s="312"/>
      <c r="K54" s="312"/>
      <c r="L54" s="312"/>
      <c r="M54" s="312"/>
      <c r="N54" s="312"/>
      <c r="O54" s="312"/>
      <c r="P54" s="312"/>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37"/>
      <c r="FX54" s="37"/>
      <c r="FY54" s="37"/>
      <c r="FZ54" s="37"/>
      <c r="GA54" s="37"/>
      <c r="GB54" s="37"/>
      <c r="GC54" s="37"/>
      <c r="GD54" s="37"/>
      <c r="GE54" s="37"/>
      <c r="GF54" s="37"/>
      <c r="GG54" s="37"/>
      <c r="GH54" s="37"/>
      <c r="GI54" s="37"/>
      <c r="GJ54" s="37"/>
      <c r="GK54" s="37"/>
      <c r="GL54" s="37"/>
      <c r="GM54" s="37"/>
      <c r="GN54" s="37"/>
      <c r="GO54" s="37"/>
      <c r="GP54" s="37"/>
      <c r="GQ54" s="37"/>
      <c r="GR54" s="37"/>
      <c r="GS54" s="37"/>
      <c r="GT54" s="37"/>
      <c r="GU54" s="37"/>
      <c r="GV54" s="37"/>
      <c r="GW54" s="37"/>
      <c r="GX54" s="37"/>
      <c r="GY54" s="37"/>
      <c r="GZ54" s="37"/>
      <c r="HA54" s="37"/>
      <c r="HB54" s="37"/>
      <c r="HC54" s="37"/>
      <c r="HD54" s="37"/>
      <c r="HE54" s="37"/>
      <c r="HF54" s="37"/>
      <c r="HG54" s="37"/>
      <c r="HH54" s="37"/>
      <c r="HI54" s="37"/>
      <c r="HJ54" s="37"/>
      <c r="HK54" s="37"/>
      <c r="HL54" s="37"/>
      <c r="HM54" s="37"/>
      <c r="HN54" s="37"/>
      <c r="HO54" s="37"/>
      <c r="HP54" s="37"/>
      <c r="HQ54" s="37"/>
      <c r="HR54" s="37"/>
      <c r="HS54" s="37"/>
      <c r="HT54" s="37"/>
      <c r="HU54" s="37"/>
      <c r="HV54" s="37"/>
      <c r="HW54" s="37"/>
      <c r="HX54" s="37"/>
      <c r="HY54" s="37"/>
      <c r="HZ54" s="37"/>
      <c r="IA54" s="37"/>
      <c r="IB54" s="37"/>
      <c r="IC54" s="37"/>
    </row>
    <row r="55" spans="1:237" ht="14.4" customHeight="1" thickBot="1">
      <c r="A55" s="312"/>
      <c r="B55" s="406"/>
      <c r="C55" s="672" t="s">
        <v>148</v>
      </c>
      <c r="D55" s="670" t="s">
        <v>122</v>
      </c>
      <c r="E55" s="671">
        <v>0</v>
      </c>
      <c r="H55" s="312"/>
      <c r="I55" s="312"/>
      <c r="J55" s="312"/>
      <c r="K55" s="312"/>
      <c r="L55" s="312"/>
      <c r="M55" s="312"/>
      <c r="N55" s="312"/>
      <c r="O55" s="312"/>
      <c r="P55" s="312"/>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7"/>
      <c r="EU55" s="37"/>
      <c r="EV55" s="37"/>
      <c r="EW55" s="37"/>
      <c r="EX55" s="37"/>
      <c r="EY55" s="37"/>
      <c r="EZ55" s="37"/>
      <c r="FA55" s="37"/>
      <c r="FB55" s="37"/>
      <c r="FC55" s="37"/>
      <c r="FD55" s="37"/>
      <c r="FE55" s="37"/>
      <c r="FF55" s="37"/>
      <c r="FG55" s="37"/>
      <c r="FH55" s="37"/>
      <c r="FI55" s="37"/>
      <c r="FJ55" s="37"/>
      <c r="FK55" s="37"/>
      <c r="FL55" s="37"/>
      <c r="FM55" s="37"/>
      <c r="FN55" s="37"/>
      <c r="FO55" s="37"/>
      <c r="FP55" s="37"/>
      <c r="FQ55" s="37"/>
      <c r="FR55" s="37"/>
      <c r="FS55" s="37"/>
      <c r="FT55" s="37"/>
      <c r="FU55" s="37"/>
      <c r="FV55" s="37"/>
      <c r="FW55" s="37"/>
      <c r="FX55" s="37"/>
      <c r="FY55" s="37"/>
      <c r="FZ55" s="37"/>
      <c r="GA55" s="37"/>
      <c r="GB55" s="37"/>
      <c r="GC55" s="37"/>
      <c r="GD55" s="37"/>
      <c r="GE55" s="37"/>
      <c r="GF55" s="37"/>
      <c r="GG55" s="37"/>
      <c r="GH55" s="37"/>
      <c r="GI55" s="37"/>
      <c r="GJ55" s="37"/>
      <c r="GK55" s="37"/>
      <c r="GL55" s="37"/>
      <c r="GM55" s="37"/>
      <c r="GN55" s="37"/>
      <c r="GO55" s="37"/>
      <c r="GP55" s="37"/>
      <c r="GQ55" s="37"/>
      <c r="GR55" s="37"/>
      <c r="GS55" s="37"/>
      <c r="GT55" s="37"/>
      <c r="GU55" s="37"/>
      <c r="GV55" s="37"/>
      <c r="GW55" s="37"/>
      <c r="GX55" s="37"/>
      <c r="GY55" s="37"/>
      <c r="GZ55" s="37"/>
      <c r="HA55" s="37"/>
      <c r="HB55" s="37"/>
      <c r="HC55" s="37"/>
      <c r="HD55" s="37"/>
      <c r="HE55" s="37"/>
      <c r="HF55" s="37"/>
      <c r="HG55" s="37"/>
      <c r="HH55" s="37"/>
      <c r="HI55" s="37"/>
      <c r="HJ55" s="37"/>
      <c r="HK55" s="37"/>
      <c r="HL55" s="37"/>
      <c r="HM55" s="37"/>
      <c r="HN55" s="37"/>
      <c r="HO55" s="37"/>
      <c r="HP55" s="37"/>
      <c r="HQ55" s="37"/>
      <c r="HR55" s="37"/>
      <c r="HS55" s="37"/>
      <c r="HT55" s="37"/>
      <c r="HU55" s="37"/>
      <c r="HV55" s="37"/>
      <c r="HW55" s="37"/>
      <c r="HX55" s="37"/>
      <c r="HY55" s="37"/>
      <c r="HZ55" s="37"/>
      <c r="IA55" s="37"/>
      <c r="IB55" s="37"/>
      <c r="IC55" s="37"/>
    </row>
    <row r="56" spans="1:237" ht="14.4" customHeight="1" thickBot="1">
      <c r="A56" s="312"/>
      <c r="B56" s="407"/>
      <c r="C56" s="672" t="s">
        <v>149</v>
      </c>
      <c r="D56" s="670" t="s">
        <v>122</v>
      </c>
      <c r="E56" s="671">
        <v>0</v>
      </c>
      <c r="H56" s="312"/>
      <c r="I56" s="312"/>
      <c r="J56" s="312"/>
      <c r="K56" s="312"/>
      <c r="L56" s="312"/>
      <c r="M56" s="312"/>
      <c r="N56" s="312"/>
      <c r="O56" s="312"/>
      <c r="P56" s="312"/>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c r="IB56" s="37"/>
      <c r="IC56" s="37"/>
    </row>
    <row r="57" spans="1:237" ht="14.4" customHeight="1" thickBot="1">
      <c r="A57" s="312"/>
      <c r="B57" s="408"/>
      <c r="C57" s="672" t="s">
        <v>480</v>
      </c>
      <c r="D57" s="670" t="s">
        <v>122</v>
      </c>
      <c r="E57" s="671">
        <v>0</v>
      </c>
      <c r="H57" s="312"/>
      <c r="I57" s="312"/>
      <c r="J57" s="312"/>
      <c r="K57" s="312"/>
      <c r="L57" s="312"/>
      <c r="M57" s="312"/>
      <c r="N57" s="312"/>
      <c r="O57" s="312"/>
      <c r="P57" s="312"/>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37"/>
      <c r="EP57" s="37"/>
      <c r="EQ57" s="37"/>
      <c r="ER57" s="37"/>
      <c r="ES57" s="37"/>
      <c r="ET57" s="37"/>
      <c r="EU57" s="37"/>
      <c r="EV57" s="37"/>
      <c r="EW57" s="37"/>
      <c r="EX57" s="37"/>
      <c r="EY57" s="37"/>
      <c r="EZ57" s="37"/>
      <c r="FA57" s="37"/>
      <c r="FB57" s="37"/>
      <c r="FC57" s="37"/>
      <c r="FD57" s="37"/>
      <c r="FE57" s="37"/>
      <c r="FF57" s="37"/>
      <c r="FG57" s="37"/>
      <c r="FH57" s="37"/>
      <c r="FI57" s="37"/>
      <c r="FJ57" s="37"/>
      <c r="FK57" s="37"/>
      <c r="FL57" s="37"/>
      <c r="FM57" s="37"/>
      <c r="FN57" s="37"/>
      <c r="FO57" s="37"/>
      <c r="FP57" s="37"/>
      <c r="FQ57" s="37"/>
      <c r="FR57" s="37"/>
      <c r="FS57" s="37"/>
      <c r="FT57" s="37"/>
      <c r="FU57" s="37"/>
      <c r="FV57" s="37"/>
      <c r="FW57" s="37"/>
      <c r="FX57" s="37"/>
      <c r="FY57" s="37"/>
      <c r="FZ57" s="37"/>
      <c r="GA57" s="37"/>
      <c r="GB57" s="37"/>
      <c r="GC57" s="37"/>
      <c r="GD57" s="37"/>
      <c r="GE57" s="37"/>
      <c r="GF57" s="37"/>
      <c r="GG57" s="37"/>
      <c r="GH57" s="37"/>
      <c r="GI57" s="37"/>
      <c r="GJ57" s="37"/>
      <c r="GK57" s="37"/>
      <c r="GL57" s="37"/>
      <c r="GM57" s="37"/>
      <c r="GN57" s="37"/>
      <c r="GO57" s="37"/>
      <c r="GP57" s="37"/>
      <c r="GQ57" s="37"/>
      <c r="GR57" s="37"/>
      <c r="GS57" s="37"/>
      <c r="GT57" s="37"/>
      <c r="GU57" s="37"/>
      <c r="GV57" s="37"/>
      <c r="GW57" s="37"/>
      <c r="GX57" s="37"/>
      <c r="GY57" s="37"/>
      <c r="GZ57" s="37"/>
      <c r="HA57" s="37"/>
      <c r="HB57" s="37"/>
      <c r="HC57" s="37"/>
      <c r="HD57" s="37"/>
      <c r="HE57" s="37"/>
      <c r="HF57" s="37"/>
      <c r="HG57" s="37"/>
      <c r="HH57" s="37"/>
      <c r="HI57" s="37"/>
      <c r="HJ57" s="37"/>
      <c r="HK57" s="37"/>
      <c r="HL57" s="37"/>
      <c r="HM57" s="37"/>
      <c r="HN57" s="37"/>
      <c r="HO57" s="37"/>
      <c r="HP57" s="37"/>
      <c r="HQ57" s="37"/>
      <c r="HR57" s="37"/>
      <c r="HS57" s="37"/>
      <c r="HT57" s="37"/>
      <c r="HU57" s="37"/>
      <c r="HV57" s="37"/>
      <c r="HW57" s="37"/>
      <c r="HX57" s="37"/>
      <c r="HY57" s="37"/>
      <c r="HZ57" s="37"/>
      <c r="IA57" s="37"/>
      <c r="IB57" s="37"/>
      <c r="IC57" s="37"/>
    </row>
    <row r="58" spans="1:237" ht="14.4" customHeight="1" thickBot="1">
      <c r="A58" s="312"/>
      <c r="B58" s="409" t="s">
        <v>150</v>
      </c>
      <c r="C58" s="666" t="s">
        <v>481</v>
      </c>
      <c r="D58" s="667" t="s">
        <v>122</v>
      </c>
      <c r="E58" s="668">
        <f>SUM(E59:E61)</f>
        <v>0</v>
      </c>
      <c r="H58" s="312"/>
      <c r="I58" s="312"/>
      <c r="J58" s="312"/>
      <c r="K58" s="312"/>
      <c r="L58" s="312"/>
      <c r="M58" s="312"/>
      <c r="N58" s="312"/>
      <c r="O58" s="312"/>
      <c r="P58" s="312"/>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c r="GF58" s="37"/>
      <c r="GG58" s="37"/>
      <c r="GH58" s="37"/>
      <c r="GI58" s="37"/>
      <c r="GJ58" s="37"/>
      <c r="GK58" s="37"/>
      <c r="GL58" s="37"/>
      <c r="GM58" s="37"/>
      <c r="GN58" s="37"/>
      <c r="GO58" s="37"/>
      <c r="GP58" s="37"/>
      <c r="GQ58" s="37"/>
      <c r="GR58" s="37"/>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row>
    <row r="59" spans="1:237" ht="14.4" customHeight="1" thickBot="1">
      <c r="A59" s="312"/>
      <c r="B59" s="407"/>
      <c r="C59" s="672" t="s">
        <v>151</v>
      </c>
      <c r="D59" s="670" t="s">
        <v>122</v>
      </c>
      <c r="E59" s="671">
        <v>0</v>
      </c>
      <c r="H59" s="312"/>
      <c r="I59" s="312"/>
      <c r="J59" s="312"/>
      <c r="K59" s="312"/>
      <c r="L59" s="312"/>
      <c r="M59" s="312"/>
      <c r="N59" s="312"/>
      <c r="O59" s="312"/>
      <c r="P59" s="312"/>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7"/>
      <c r="FX59" s="37"/>
      <c r="FY59" s="37"/>
      <c r="FZ59" s="37"/>
      <c r="GA59" s="37"/>
      <c r="GB59" s="37"/>
      <c r="GC59" s="37"/>
      <c r="GD59" s="37"/>
      <c r="GE59" s="37"/>
      <c r="GF59" s="37"/>
      <c r="GG59" s="37"/>
      <c r="GH59" s="37"/>
      <c r="GI59" s="37"/>
      <c r="GJ59" s="37"/>
      <c r="GK59" s="37"/>
      <c r="GL59" s="37"/>
      <c r="GM59" s="37"/>
      <c r="GN59" s="37"/>
      <c r="GO59" s="37"/>
      <c r="GP59" s="37"/>
      <c r="GQ59" s="37"/>
      <c r="GR59" s="37"/>
      <c r="GS59" s="37"/>
      <c r="GT59" s="37"/>
      <c r="GU59" s="37"/>
      <c r="GV59" s="37"/>
      <c r="GW59" s="37"/>
      <c r="GX59" s="37"/>
      <c r="GY59" s="37"/>
      <c r="GZ59" s="37"/>
      <c r="HA59" s="37"/>
      <c r="HB59" s="37"/>
      <c r="HC59" s="37"/>
      <c r="HD59" s="37"/>
      <c r="HE59" s="37"/>
      <c r="HF59" s="37"/>
      <c r="HG59" s="37"/>
      <c r="HH59" s="37"/>
      <c r="HI59" s="37"/>
      <c r="HJ59" s="37"/>
      <c r="HK59" s="37"/>
      <c r="HL59" s="37"/>
      <c r="HM59" s="37"/>
      <c r="HN59" s="37"/>
      <c r="HO59" s="37"/>
      <c r="HP59" s="37"/>
      <c r="HQ59" s="37"/>
      <c r="HR59" s="37"/>
      <c r="HS59" s="37"/>
      <c r="HT59" s="37"/>
      <c r="HU59" s="37"/>
      <c r="HV59" s="37"/>
      <c r="HW59" s="37"/>
      <c r="HX59" s="37"/>
      <c r="HY59" s="37"/>
      <c r="HZ59" s="37"/>
      <c r="IA59" s="37"/>
      <c r="IB59" s="37"/>
      <c r="IC59" s="37"/>
    </row>
    <row r="60" spans="1:237" ht="14.4" customHeight="1" thickBot="1">
      <c r="A60" s="312"/>
      <c r="B60" s="485"/>
      <c r="C60" s="672" t="s">
        <v>152</v>
      </c>
      <c r="D60" s="670" t="s">
        <v>122</v>
      </c>
      <c r="E60" s="671">
        <v>0</v>
      </c>
      <c r="H60" s="312"/>
      <c r="I60" s="312"/>
      <c r="J60" s="312"/>
      <c r="K60" s="312"/>
      <c r="L60" s="312"/>
      <c r="M60" s="312"/>
      <c r="N60" s="312"/>
      <c r="O60" s="312"/>
      <c r="P60" s="312"/>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37"/>
      <c r="EP60" s="37"/>
      <c r="EQ60" s="37"/>
      <c r="ER60" s="37"/>
      <c r="ES60" s="37"/>
      <c r="ET60" s="37"/>
      <c r="EU60" s="37"/>
      <c r="EV60" s="37"/>
      <c r="EW60" s="37"/>
      <c r="EX60" s="37"/>
      <c r="EY60" s="37"/>
      <c r="EZ60" s="37"/>
      <c r="FA60" s="37"/>
      <c r="FB60" s="37"/>
      <c r="FC60" s="37"/>
      <c r="FD60" s="37"/>
      <c r="FE60" s="37"/>
      <c r="FF60" s="37"/>
      <c r="FG60" s="37"/>
      <c r="FH60" s="37"/>
      <c r="FI60" s="37"/>
      <c r="FJ60" s="37"/>
      <c r="FK60" s="37"/>
      <c r="FL60" s="37"/>
      <c r="FM60" s="37"/>
      <c r="FN60" s="37"/>
      <c r="FO60" s="37"/>
      <c r="FP60" s="37"/>
      <c r="FQ60" s="37"/>
      <c r="FR60" s="37"/>
      <c r="FS60" s="37"/>
      <c r="FT60" s="37"/>
      <c r="FU60" s="37"/>
      <c r="FV60" s="37"/>
      <c r="FW60" s="37"/>
      <c r="FX60" s="37"/>
      <c r="FY60" s="37"/>
      <c r="FZ60" s="37"/>
      <c r="GA60" s="37"/>
      <c r="GB60" s="37"/>
      <c r="GC60" s="37"/>
      <c r="GD60" s="37"/>
      <c r="GE60" s="37"/>
      <c r="GF60" s="37"/>
      <c r="GG60" s="37"/>
      <c r="GH60" s="37"/>
      <c r="GI60" s="37"/>
      <c r="GJ60" s="37"/>
      <c r="GK60" s="37"/>
      <c r="GL60" s="37"/>
      <c r="GM60" s="37"/>
      <c r="GN60" s="37"/>
      <c r="GO60" s="37"/>
      <c r="GP60" s="37"/>
      <c r="GQ60" s="37"/>
      <c r="GR60" s="37"/>
      <c r="GS60" s="37"/>
      <c r="GT60" s="37"/>
      <c r="GU60" s="37"/>
      <c r="GV60" s="37"/>
      <c r="GW60" s="37"/>
      <c r="GX60" s="37"/>
      <c r="GY60" s="37"/>
      <c r="GZ60" s="37"/>
      <c r="HA60" s="37"/>
      <c r="HB60" s="37"/>
      <c r="HC60" s="37"/>
      <c r="HD60" s="37"/>
      <c r="HE60" s="37"/>
      <c r="HF60" s="37"/>
      <c r="HG60" s="37"/>
      <c r="HH60" s="37"/>
      <c r="HI60" s="37"/>
      <c r="HJ60" s="37"/>
      <c r="HK60" s="37"/>
      <c r="HL60" s="37"/>
      <c r="HM60" s="37"/>
      <c r="HN60" s="37"/>
      <c r="HO60" s="37"/>
      <c r="HP60" s="37"/>
      <c r="HQ60" s="37"/>
      <c r="HR60" s="37"/>
      <c r="HS60" s="37"/>
      <c r="HT60" s="37"/>
      <c r="HU60" s="37"/>
      <c r="HV60" s="37"/>
      <c r="HW60" s="37"/>
      <c r="HX60" s="37"/>
      <c r="HY60" s="37"/>
      <c r="HZ60" s="37"/>
      <c r="IA60" s="37"/>
      <c r="IB60" s="37"/>
      <c r="IC60" s="37"/>
    </row>
    <row r="61" spans="1:237" ht="14.4" customHeight="1" thickBot="1">
      <c r="A61" s="312"/>
      <c r="B61" s="408"/>
      <c r="C61" s="672" t="s">
        <v>482</v>
      </c>
      <c r="D61" s="670" t="s">
        <v>122</v>
      </c>
      <c r="E61" s="671">
        <v>0</v>
      </c>
      <c r="H61" s="312"/>
      <c r="I61" s="312"/>
      <c r="J61" s="312"/>
      <c r="K61" s="312"/>
      <c r="L61" s="312"/>
      <c r="M61" s="312"/>
      <c r="N61" s="312"/>
      <c r="O61" s="312"/>
      <c r="P61" s="312"/>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c r="EV61" s="37"/>
      <c r="EW61" s="37"/>
      <c r="EX61" s="37"/>
      <c r="EY61" s="37"/>
      <c r="EZ61" s="37"/>
      <c r="FA61" s="37"/>
      <c r="FB61" s="37"/>
      <c r="FC61" s="37"/>
      <c r="FD61" s="37"/>
      <c r="FE61" s="37"/>
      <c r="FF61" s="37"/>
      <c r="FG61" s="37"/>
      <c r="FH61" s="37"/>
      <c r="FI61" s="37"/>
      <c r="FJ61" s="37"/>
      <c r="FK61" s="37"/>
      <c r="FL61" s="37"/>
      <c r="FM61" s="37"/>
      <c r="FN61" s="37"/>
      <c r="FO61" s="37"/>
      <c r="FP61" s="37"/>
      <c r="FQ61" s="37"/>
      <c r="FR61" s="37"/>
      <c r="FS61" s="37"/>
      <c r="FT61" s="37"/>
      <c r="FU61" s="37"/>
      <c r="FV61" s="37"/>
      <c r="FW61" s="37"/>
      <c r="FX61" s="37"/>
      <c r="FY61" s="37"/>
      <c r="FZ61" s="37"/>
      <c r="GA61" s="37"/>
      <c r="GB61" s="37"/>
      <c r="GC61" s="37"/>
      <c r="GD61" s="37"/>
      <c r="GE61" s="37"/>
      <c r="GF61" s="37"/>
      <c r="GG61" s="37"/>
      <c r="GH61" s="37"/>
      <c r="GI61" s="37"/>
      <c r="GJ61" s="37"/>
      <c r="GK61" s="37"/>
      <c r="GL61" s="37"/>
      <c r="GM61" s="37"/>
      <c r="GN61" s="37"/>
      <c r="GO61" s="37"/>
      <c r="GP61" s="37"/>
      <c r="GQ61" s="37"/>
      <c r="GR61" s="37"/>
      <c r="GS61" s="37"/>
      <c r="GT61" s="37"/>
      <c r="GU61" s="37"/>
      <c r="GV61" s="37"/>
      <c r="GW61" s="37"/>
      <c r="GX61" s="37"/>
      <c r="GY61" s="37"/>
      <c r="GZ61" s="37"/>
      <c r="HA61" s="37"/>
      <c r="HB61" s="37"/>
      <c r="HC61" s="37"/>
      <c r="HD61" s="37"/>
      <c r="HE61" s="37"/>
      <c r="HF61" s="37"/>
      <c r="HG61" s="37"/>
      <c r="HH61" s="37"/>
      <c r="HI61" s="37"/>
      <c r="HJ61" s="37"/>
      <c r="HK61" s="37"/>
      <c r="HL61" s="37"/>
      <c r="HM61" s="37"/>
      <c r="HN61" s="37"/>
      <c r="HO61" s="37"/>
      <c r="HP61" s="37"/>
      <c r="HQ61" s="37"/>
      <c r="HR61" s="37"/>
      <c r="HS61" s="37"/>
      <c r="HT61" s="37"/>
      <c r="HU61" s="37"/>
      <c r="HV61" s="37"/>
      <c r="HW61" s="37"/>
      <c r="HX61" s="37"/>
      <c r="HY61" s="37"/>
      <c r="HZ61" s="37"/>
      <c r="IA61" s="37"/>
      <c r="IB61" s="37"/>
      <c r="IC61" s="37"/>
    </row>
    <row r="62" spans="1:237" ht="14.4" customHeight="1" thickBot="1">
      <c r="A62" s="312"/>
      <c r="B62" s="409" t="s">
        <v>153</v>
      </c>
      <c r="C62" s="666" t="s">
        <v>483</v>
      </c>
      <c r="D62" s="667" t="s">
        <v>122</v>
      </c>
      <c r="E62" s="668">
        <f>SUM(E63:E65)</f>
        <v>0</v>
      </c>
      <c r="H62" s="312"/>
      <c r="I62" s="312"/>
      <c r="J62" s="312"/>
      <c r="K62" s="312"/>
      <c r="L62" s="312"/>
      <c r="M62" s="312"/>
      <c r="N62" s="312"/>
      <c r="O62" s="312"/>
      <c r="P62" s="312"/>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c r="GF62" s="37"/>
      <c r="GG62" s="37"/>
      <c r="GH62" s="37"/>
      <c r="GI62" s="37"/>
      <c r="GJ62" s="37"/>
      <c r="GK62" s="37"/>
      <c r="GL62" s="37"/>
      <c r="GM62" s="37"/>
      <c r="GN62" s="37"/>
      <c r="GO62" s="37"/>
      <c r="GP62" s="37"/>
      <c r="GQ62" s="37"/>
      <c r="GR62" s="37"/>
      <c r="GS62" s="37"/>
      <c r="GT62" s="37"/>
      <c r="GU62" s="37"/>
      <c r="GV62" s="37"/>
      <c r="GW62" s="37"/>
      <c r="GX62" s="37"/>
      <c r="GY62" s="37"/>
      <c r="GZ62" s="37"/>
      <c r="HA62" s="37"/>
      <c r="HB62" s="37"/>
      <c r="HC62" s="37"/>
      <c r="HD62" s="37"/>
      <c r="HE62" s="37"/>
      <c r="HF62" s="37"/>
      <c r="HG62" s="37"/>
      <c r="HH62" s="37"/>
      <c r="HI62" s="37"/>
      <c r="HJ62" s="37"/>
      <c r="HK62" s="37"/>
      <c r="HL62" s="37"/>
      <c r="HM62" s="37"/>
      <c r="HN62" s="37"/>
      <c r="HO62" s="37"/>
      <c r="HP62" s="37"/>
      <c r="HQ62" s="37"/>
      <c r="HR62" s="37"/>
      <c r="HS62" s="37"/>
      <c r="HT62" s="37"/>
      <c r="HU62" s="37"/>
      <c r="HV62" s="37"/>
      <c r="HW62" s="37"/>
      <c r="HX62" s="37"/>
      <c r="HY62" s="37"/>
      <c r="HZ62" s="37"/>
      <c r="IA62" s="37"/>
      <c r="IB62" s="37"/>
      <c r="IC62" s="37"/>
    </row>
    <row r="63" spans="1:237" ht="14.4" customHeight="1" thickBot="1">
      <c r="A63" s="312"/>
      <c r="B63" s="485"/>
      <c r="C63" s="672" t="s">
        <v>154</v>
      </c>
      <c r="D63" s="670" t="s">
        <v>122</v>
      </c>
      <c r="E63" s="671">
        <v>0</v>
      </c>
      <c r="H63" s="312"/>
      <c r="I63" s="312"/>
      <c r="J63" s="312"/>
      <c r="K63" s="312"/>
      <c r="L63" s="312"/>
      <c r="M63" s="312"/>
      <c r="N63" s="312"/>
      <c r="O63" s="312"/>
      <c r="P63" s="312"/>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row>
    <row r="64" spans="1:237" ht="14.4" customHeight="1" thickBot="1">
      <c r="A64" s="312"/>
      <c r="B64" s="406"/>
      <c r="C64" s="672" t="s">
        <v>155</v>
      </c>
      <c r="D64" s="670" t="s">
        <v>122</v>
      </c>
      <c r="E64" s="671">
        <v>0</v>
      </c>
      <c r="H64" s="312"/>
      <c r="I64" s="312"/>
      <c r="J64" s="312"/>
      <c r="K64" s="312"/>
      <c r="L64" s="312"/>
      <c r="M64" s="312"/>
      <c r="N64" s="312"/>
      <c r="O64" s="312"/>
      <c r="P64" s="312"/>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row>
    <row r="65" spans="1:237" ht="14.4" customHeight="1" thickBot="1">
      <c r="A65" s="312"/>
      <c r="B65" s="408"/>
      <c r="C65" s="672" t="s">
        <v>484</v>
      </c>
      <c r="D65" s="670" t="s">
        <v>122</v>
      </c>
      <c r="E65" s="671">
        <v>0</v>
      </c>
      <c r="H65" s="312"/>
      <c r="I65" s="312"/>
      <c r="J65" s="312"/>
      <c r="K65" s="312"/>
      <c r="L65" s="312"/>
      <c r="M65" s="312"/>
      <c r="N65" s="312"/>
      <c r="O65" s="312"/>
      <c r="P65" s="312"/>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row>
    <row r="66" spans="1:237" ht="14.4" customHeight="1" thickBot="1">
      <c r="A66" s="312"/>
      <c r="B66" s="409" t="s">
        <v>524</v>
      </c>
      <c r="C66" s="666" t="s">
        <v>485</v>
      </c>
      <c r="D66" s="667" t="s">
        <v>122</v>
      </c>
      <c r="E66" s="668">
        <f>SUM(E67:E69)</f>
        <v>0</v>
      </c>
      <c r="H66" s="312"/>
      <c r="I66" s="312"/>
      <c r="J66" s="312"/>
      <c r="K66" s="312"/>
      <c r="L66" s="312"/>
      <c r="M66" s="312"/>
      <c r="N66" s="312"/>
      <c r="O66" s="312"/>
      <c r="P66" s="312"/>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row>
    <row r="67" spans="1:237" ht="14.4" customHeight="1" thickBot="1">
      <c r="A67" s="312"/>
      <c r="B67" s="407" t="s">
        <v>445</v>
      </c>
      <c r="C67" s="672" t="s">
        <v>156</v>
      </c>
      <c r="D67" s="670" t="s">
        <v>122</v>
      </c>
      <c r="E67" s="671">
        <v>0</v>
      </c>
      <c r="H67" s="312"/>
      <c r="I67" s="312"/>
      <c r="J67" s="312"/>
      <c r="K67" s="312"/>
      <c r="L67" s="312"/>
      <c r="M67" s="312"/>
      <c r="N67" s="312"/>
      <c r="O67" s="312"/>
      <c r="P67" s="312"/>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row>
    <row r="68" spans="1:237" ht="14.4" customHeight="1" thickBot="1">
      <c r="A68" s="312"/>
      <c r="B68" s="485"/>
      <c r="C68" s="672" t="s">
        <v>157</v>
      </c>
      <c r="D68" s="670" t="s">
        <v>122</v>
      </c>
      <c r="E68" s="671">
        <v>0</v>
      </c>
      <c r="H68" s="312"/>
      <c r="I68" s="312"/>
      <c r="J68" s="312"/>
      <c r="K68" s="312"/>
      <c r="L68" s="312"/>
      <c r="M68" s="312"/>
      <c r="N68" s="312"/>
      <c r="O68" s="312"/>
      <c r="P68" s="312"/>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c r="HB68" s="37"/>
      <c r="HC68" s="37"/>
      <c r="HD68" s="37"/>
      <c r="HE68" s="37"/>
      <c r="HF68" s="37"/>
      <c r="HG68" s="37"/>
      <c r="HH68" s="37"/>
      <c r="HI68" s="37"/>
      <c r="HJ68" s="37"/>
      <c r="HK68" s="37"/>
      <c r="HL68" s="37"/>
      <c r="HM68" s="37"/>
      <c r="HN68" s="37"/>
      <c r="HO68" s="37"/>
      <c r="HP68" s="37"/>
      <c r="HQ68" s="37"/>
      <c r="HR68" s="37"/>
      <c r="HS68" s="37"/>
      <c r="HT68" s="37"/>
      <c r="HU68" s="37"/>
      <c r="HV68" s="37"/>
      <c r="HW68" s="37"/>
      <c r="HX68" s="37"/>
      <c r="HY68" s="37"/>
      <c r="HZ68" s="37"/>
      <c r="IA68" s="37"/>
      <c r="IB68" s="37"/>
      <c r="IC68" s="37"/>
    </row>
    <row r="69" spans="1:237" ht="15" customHeight="1" thickBot="1">
      <c r="A69" s="312"/>
      <c r="B69" s="408"/>
      <c r="C69" s="673" t="s">
        <v>486</v>
      </c>
      <c r="D69" s="674" t="s">
        <v>122</v>
      </c>
      <c r="E69" s="675">
        <v>0</v>
      </c>
      <c r="H69" s="312"/>
      <c r="I69" s="312"/>
      <c r="J69" s="312"/>
      <c r="K69" s="312"/>
      <c r="L69" s="312"/>
      <c r="M69" s="312"/>
      <c r="N69" s="312"/>
      <c r="O69" s="312"/>
      <c r="P69" s="312"/>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row>
    <row r="70" spans="1:237" s="312" customFormat="1" ht="15.6">
      <c r="A70" s="481"/>
      <c r="B70" s="481"/>
      <c r="C70" s="481"/>
      <c r="D70" s="480"/>
      <c r="E70" s="480"/>
      <c r="F70" s="480"/>
      <c r="G70" s="480"/>
      <c r="H70" s="480"/>
      <c r="I70" s="36"/>
      <c r="J70" s="36"/>
      <c r="K70" s="36"/>
      <c r="L70" s="36"/>
      <c r="M70" s="36"/>
      <c r="N70" s="36"/>
      <c r="O70" s="36"/>
      <c r="P70" s="36"/>
    </row>
    <row r="71" spans="1:237" ht="21" customHeight="1" thickBot="1">
      <c r="A71" s="494" t="s">
        <v>177</v>
      </c>
      <c r="B71" s="740" t="s">
        <v>178</v>
      </c>
      <c r="C71" s="740"/>
      <c r="D71" s="545"/>
      <c r="E71" s="545"/>
      <c r="H71" s="312"/>
      <c r="I71" s="312"/>
      <c r="J71" s="312"/>
      <c r="K71" s="312"/>
      <c r="L71" s="312"/>
      <c r="M71" s="312"/>
      <c r="N71" s="312"/>
      <c r="O71" s="312"/>
      <c r="P71" s="312"/>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c r="HB71" s="37"/>
      <c r="HC71" s="37"/>
      <c r="HD71" s="37"/>
      <c r="HE71" s="37"/>
      <c r="HF71" s="37"/>
      <c r="HG71" s="37"/>
      <c r="HH71" s="37"/>
      <c r="HI71" s="37"/>
      <c r="HJ71" s="37"/>
      <c r="HK71" s="37"/>
      <c r="HL71" s="37"/>
      <c r="HM71" s="37"/>
      <c r="HN71" s="37"/>
      <c r="HO71" s="37"/>
      <c r="HP71" s="37"/>
      <c r="HQ71" s="37"/>
      <c r="HR71" s="37"/>
      <c r="HS71" s="37"/>
      <c r="HT71" s="37"/>
      <c r="HU71" s="37"/>
      <c r="HV71" s="37"/>
      <c r="HW71" s="37"/>
      <c r="HX71" s="37"/>
      <c r="HY71" s="37"/>
      <c r="HZ71" s="37"/>
      <c r="IA71" s="37"/>
      <c r="IB71" s="37"/>
      <c r="IC71" s="37"/>
    </row>
    <row r="72" spans="1:237" ht="18.600000000000001" thickBot="1">
      <c r="A72" s="312" t="s">
        <v>179</v>
      </c>
      <c r="B72" s="366" t="s">
        <v>180</v>
      </c>
      <c r="C72" s="367" t="s">
        <v>181</v>
      </c>
      <c r="D72" s="367" t="s">
        <v>31</v>
      </c>
      <c r="E72" s="368" t="s">
        <v>77</v>
      </c>
      <c r="H72" s="312"/>
      <c r="I72" s="312"/>
      <c r="J72" s="312"/>
      <c r="K72" s="312"/>
      <c r="L72" s="312"/>
      <c r="M72" s="312"/>
      <c r="N72" s="312"/>
      <c r="O72" s="312"/>
      <c r="P72" s="312"/>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37"/>
      <c r="GB72" s="37"/>
      <c r="GC72" s="37"/>
      <c r="GD72" s="37"/>
      <c r="GE72" s="37"/>
      <c r="GF72" s="37"/>
      <c r="GG72" s="37"/>
      <c r="GH72" s="37"/>
      <c r="GI72" s="37"/>
      <c r="GJ72" s="37"/>
      <c r="GK72" s="37"/>
      <c r="GL72" s="37"/>
      <c r="GM72" s="37"/>
      <c r="GN72" s="37"/>
      <c r="GO72" s="37"/>
      <c r="GP72" s="37"/>
      <c r="GQ72" s="37"/>
      <c r="GR72" s="37"/>
      <c r="GS72" s="37"/>
      <c r="GT72" s="37"/>
      <c r="GU72" s="37"/>
      <c r="GV72" s="37"/>
      <c r="GW72" s="37"/>
      <c r="GX72" s="37"/>
      <c r="GY72" s="37"/>
      <c r="GZ72" s="37"/>
      <c r="HA72" s="37"/>
      <c r="HB72" s="37"/>
      <c r="HC72" s="37"/>
      <c r="HD72" s="37"/>
      <c r="HE72" s="37"/>
      <c r="HF72" s="37"/>
      <c r="HG72" s="37"/>
      <c r="HH72" s="37"/>
      <c r="HI72" s="37"/>
      <c r="HJ72" s="37"/>
      <c r="HK72" s="37"/>
      <c r="HL72" s="37"/>
      <c r="HM72" s="37"/>
      <c r="HN72" s="37"/>
      <c r="HO72" s="37"/>
      <c r="HP72" s="37"/>
      <c r="HQ72" s="37"/>
      <c r="HR72" s="37"/>
      <c r="HS72" s="37"/>
      <c r="HT72" s="37"/>
      <c r="HU72" s="37"/>
      <c r="HV72" s="37"/>
      <c r="HW72" s="37"/>
      <c r="HX72" s="37"/>
      <c r="HY72" s="37"/>
      <c r="HZ72" s="37"/>
      <c r="IA72" s="37"/>
      <c r="IB72" s="37"/>
      <c r="IC72" s="37"/>
    </row>
    <row r="73" spans="1:237" ht="15" customHeight="1" thickBot="1">
      <c r="A73" s="312"/>
      <c r="B73" s="402" t="s">
        <v>182</v>
      </c>
      <c r="C73" s="676" t="s">
        <v>490</v>
      </c>
      <c r="D73" s="677" t="s">
        <v>122</v>
      </c>
      <c r="E73" s="678">
        <v>0</v>
      </c>
      <c r="H73" s="312"/>
      <c r="I73" s="312"/>
      <c r="J73" s="312"/>
      <c r="K73" s="312"/>
      <c r="L73" s="312"/>
      <c r="M73" s="312"/>
      <c r="N73" s="312"/>
      <c r="O73" s="312"/>
      <c r="P73" s="312"/>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row>
    <row r="74" spans="1:237" ht="15" customHeight="1" thickBot="1">
      <c r="A74" s="312"/>
      <c r="B74" s="407"/>
      <c r="C74" s="679" t="s">
        <v>183</v>
      </c>
      <c r="D74" s="670" t="s">
        <v>122</v>
      </c>
      <c r="E74" s="671">
        <v>0</v>
      </c>
      <c r="H74" s="312"/>
      <c r="I74" s="312"/>
      <c r="J74" s="312"/>
      <c r="K74" s="312"/>
      <c r="L74" s="312"/>
      <c r="M74" s="312"/>
      <c r="N74" s="312"/>
      <c r="O74" s="312"/>
      <c r="P74" s="312"/>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c r="GF74" s="37"/>
      <c r="GG74" s="37"/>
      <c r="GH74" s="37"/>
      <c r="GI74" s="37"/>
      <c r="GJ74" s="37"/>
      <c r="GK74" s="37"/>
      <c r="GL74" s="37"/>
      <c r="GM74" s="37"/>
      <c r="GN74" s="37"/>
      <c r="GO74" s="37"/>
      <c r="GP74" s="37"/>
      <c r="GQ74" s="37"/>
      <c r="GR74" s="37"/>
      <c r="GS74" s="37"/>
      <c r="GT74" s="37"/>
      <c r="GU74" s="37"/>
      <c r="GV74" s="37"/>
      <c r="GW74" s="37"/>
      <c r="GX74" s="37"/>
      <c r="GY74" s="37"/>
      <c r="GZ74" s="37"/>
      <c r="HA74" s="37"/>
      <c r="HB74" s="37"/>
      <c r="HC74" s="37"/>
      <c r="HD74" s="37"/>
      <c r="HE74" s="37"/>
      <c r="HF74" s="37"/>
      <c r="HG74" s="37"/>
      <c r="HH74" s="37"/>
      <c r="HI74" s="37"/>
      <c r="HJ74" s="37"/>
      <c r="HK74" s="37"/>
      <c r="HL74" s="37"/>
      <c r="HM74" s="37"/>
      <c r="HN74" s="37"/>
      <c r="HO74" s="37"/>
      <c r="HP74" s="37"/>
      <c r="HQ74" s="37"/>
      <c r="HR74" s="37"/>
      <c r="HS74" s="37"/>
      <c r="HT74" s="37"/>
      <c r="HU74" s="37"/>
      <c r="HV74" s="37"/>
      <c r="HW74" s="37"/>
      <c r="HX74" s="37"/>
      <c r="HY74" s="37"/>
      <c r="HZ74" s="37"/>
      <c r="IA74" s="37"/>
      <c r="IB74" s="37"/>
      <c r="IC74" s="37"/>
    </row>
    <row r="75" spans="1:237" ht="15" customHeight="1" thickBot="1">
      <c r="A75" s="312"/>
      <c r="B75" s="484"/>
      <c r="C75" s="680" t="s">
        <v>184</v>
      </c>
      <c r="D75" s="674" t="s">
        <v>122</v>
      </c>
      <c r="E75" s="675">
        <v>0</v>
      </c>
      <c r="H75" s="312"/>
      <c r="I75" s="312"/>
      <c r="J75" s="312"/>
      <c r="K75" s="312"/>
      <c r="L75" s="312"/>
      <c r="M75" s="312"/>
      <c r="N75" s="312"/>
      <c r="O75" s="312"/>
      <c r="P75" s="312"/>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c r="GF75" s="37"/>
      <c r="GG75" s="37"/>
      <c r="GH75" s="37"/>
      <c r="GI75" s="37"/>
      <c r="GJ75" s="37"/>
      <c r="GK75" s="37"/>
      <c r="GL75" s="37"/>
      <c r="GM75" s="37"/>
      <c r="GN75" s="37"/>
      <c r="GO75" s="37"/>
      <c r="GP75" s="37"/>
      <c r="GQ75" s="37"/>
      <c r="GR75" s="37"/>
      <c r="GS75" s="37"/>
      <c r="GT75" s="37"/>
      <c r="GU75" s="37"/>
      <c r="GV75" s="37"/>
      <c r="GW75" s="37"/>
      <c r="GX75" s="37"/>
      <c r="GY75" s="37"/>
      <c r="GZ75" s="37"/>
      <c r="HA75" s="37"/>
      <c r="HB75" s="37"/>
      <c r="HC75" s="37"/>
      <c r="HD75" s="37"/>
      <c r="HE75" s="37"/>
      <c r="HF75" s="37"/>
      <c r="HG75" s="37"/>
      <c r="HH75" s="37"/>
      <c r="HI75" s="37"/>
      <c r="HJ75" s="37"/>
      <c r="HK75" s="37"/>
      <c r="HL75" s="37"/>
      <c r="HM75" s="37"/>
      <c r="HN75" s="37"/>
      <c r="HO75" s="37"/>
      <c r="HP75" s="37"/>
      <c r="HQ75" s="37"/>
      <c r="HR75" s="37"/>
      <c r="HS75" s="37"/>
      <c r="HT75" s="37"/>
      <c r="HU75" s="37"/>
      <c r="HV75" s="37"/>
      <c r="HW75" s="37"/>
      <c r="HX75" s="37"/>
      <c r="HY75" s="37"/>
      <c r="HZ75" s="37"/>
      <c r="IA75" s="37"/>
      <c r="IB75" s="37"/>
      <c r="IC75" s="37"/>
    </row>
    <row r="76" spans="1:237" s="312" customFormat="1" ht="15.6">
      <c r="A76" s="481"/>
      <c r="B76" s="481"/>
      <c r="C76" s="481"/>
      <c r="D76" s="480"/>
      <c r="E76" s="480"/>
      <c r="F76" s="480"/>
      <c r="G76" s="480"/>
      <c r="H76" s="480"/>
      <c r="I76" s="36"/>
      <c r="J76" s="36"/>
      <c r="K76" s="36"/>
      <c r="L76" s="36"/>
      <c r="M76" s="36"/>
      <c r="N76" s="36"/>
      <c r="O76" s="36"/>
      <c r="P76" s="36"/>
    </row>
    <row r="77" spans="1:237" ht="21" customHeight="1" thickBot="1">
      <c r="A77" s="494" t="s">
        <v>186</v>
      </c>
      <c r="B77" s="740" t="s">
        <v>434</v>
      </c>
      <c r="C77" s="740"/>
      <c r="D77" s="494"/>
      <c r="E77" s="494"/>
      <c r="H77" s="312"/>
      <c r="I77" s="312"/>
      <c r="J77" s="312"/>
      <c r="K77" s="312"/>
      <c r="L77" s="312"/>
      <c r="M77" s="312"/>
      <c r="N77" s="312"/>
      <c r="O77" s="312"/>
      <c r="P77" s="312"/>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37"/>
      <c r="GB77" s="37"/>
      <c r="GC77" s="37"/>
      <c r="GD77" s="37"/>
      <c r="GE77" s="37"/>
      <c r="GF77" s="37"/>
      <c r="GG77" s="37"/>
      <c r="GH77" s="37"/>
      <c r="GI77" s="37"/>
      <c r="GJ77" s="37"/>
      <c r="GK77" s="37"/>
      <c r="GL77" s="37"/>
      <c r="GM77" s="37"/>
      <c r="GN77" s="37"/>
      <c r="GO77" s="37"/>
      <c r="GP77" s="37"/>
      <c r="GQ77" s="37"/>
      <c r="GR77" s="37"/>
      <c r="GS77" s="37"/>
      <c r="GT77" s="37"/>
      <c r="GU77" s="37"/>
      <c r="GV77" s="37"/>
      <c r="GW77" s="37"/>
      <c r="GX77" s="37"/>
      <c r="GY77" s="37"/>
      <c r="GZ77" s="37"/>
      <c r="HA77" s="37"/>
      <c r="HB77" s="37"/>
      <c r="HC77" s="37"/>
      <c r="HD77" s="37"/>
      <c r="HE77" s="37"/>
      <c r="HF77" s="37"/>
      <c r="HG77" s="37"/>
      <c r="HH77" s="37"/>
      <c r="HI77" s="37"/>
      <c r="HJ77" s="37"/>
      <c r="HK77" s="37"/>
      <c r="HL77" s="37"/>
      <c r="HM77" s="37"/>
      <c r="HN77" s="37"/>
      <c r="HO77" s="37"/>
      <c r="HP77" s="37"/>
      <c r="HQ77" s="37"/>
      <c r="HR77" s="37"/>
      <c r="HS77" s="37"/>
      <c r="HT77" s="37"/>
      <c r="HU77" s="37"/>
      <c r="HV77" s="37"/>
      <c r="HW77" s="37"/>
      <c r="HX77" s="37"/>
      <c r="HY77" s="37"/>
      <c r="HZ77" s="37"/>
      <c r="IA77" s="37"/>
      <c r="IB77" s="37"/>
      <c r="IC77" s="37"/>
    </row>
    <row r="78" spans="1:237" ht="18.600000000000001" thickBot="1">
      <c r="A78" s="312" t="s">
        <v>188</v>
      </c>
      <c r="B78" s="366" t="s">
        <v>180</v>
      </c>
      <c r="C78" s="367" t="s">
        <v>435</v>
      </c>
      <c r="D78" s="367" t="s">
        <v>31</v>
      </c>
      <c r="E78" s="368" t="s">
        <v>77</v>
      </c>
      <c r="H78" s="312"/>
      <c r="I78" s="312"/>
      <c r="J78" s="312"/>
      <c r="K78" s="312"/>
      <c r="L78" s="312"/>
      <c r="M78" s="312"/>
      <c r="N78" s="312"/>
      <c r="O78" s="312"/>
      <c r="P78" s="312"/>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row>
    <row r="79" spans="1:237" ht="14.4" customHeight="1" thickBot="1">
      <c r="A79" s="312"/>
      <c r="B79" s="402" t="s">
        <v>436</v>
      </c>
      <c r="C79" s="666" t="s">
        <v>499</v>
      </c>
      <c r="D79" s="667" t="s">
        <v>122</v>
      </c>
      <c r="E79" s="668">
        <f>SUM(E80:E82)</f>
        <v>0</v>
      </c>
      <c r="H79" s="312"/>
      <c r="I79" s="312"/>
      <c r="J79" s="312"/>
      <c r="K79" s="312"/>
      <c r="L79" s="312"/>
      <c r="M79" s="312"/>
      <c r="N79" s="312"/>
      <c r="O79" s="312"/>
      <c r="P79" s="312"/>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37"/>
      <c r="GB79" s="37"/>
      <c r="GC79" s="37"/>
      <c r="GD79" s="37"/>
      <c r="GE79" s="37"/>
      <c r="GF79" s="37"/>
      <c r="GG79" s="37"/>
      <c r="GH79" s="37"/>
      <c r="GI79" s="37"/>
      <c r="GJ79" s="37"/>
      <c r="GK79" s="37"/>
      <c r="GL79" s="37"/>
      <c r="GM79" s="37"/>
      <c r="GN79" s="37"/>
      <c r="GO79" s="37"/>
      <c r="GP79" s="37"/>
      <c r="GQ79" s="37"/>
      <c r="GR79" s="37"/>
      <c r="GS79" s="37"/>
      <c r="GT79" s="37"/>
      <c r="GU79" s="37"/>
      <c r="GV79" s="37"/>
      <c r="GW79" s="37"/>
      <c r="GX79" s="37"/>
      <c r="GY79" s="37"/>
      <c r="GZ79" s="37"/>
      <c r="HA79" s="37"/>
      <c r="HB79" s="37"/>
      <c r="HC79" s="37"/>
      <c r="HD79" s="37"/>
      <c r="HE79" s="37"/>
      <c r="HF79" s="37"/>
      <c r="HG79" s="37"/>
      <c r="HH79" s="37"/>
      <c r="HI79" s="37"/>
      <c r="HJ79" s="37"/>
      <c r="HK79" s="37"/>
      <c r="HL79" s="37"/>
      <c r="HM79" s="37"/>
      <c r="HN79" s="37"/>
      <c r="HO79" s="37"/>
      <c r="HP79" s="37"/>
      <c r="HQ79" s="37"/>
      <c r="HR79" s="37"/>
      <c r="HS79" s="37"/>
      <c r="HT79" s="37"/>
      <c r="HU79" s="37"/>
      <c r="HV79" s="37"/>
      <c r="HW79" s="37"/>
      <c r="HX79" s="37"/>
      <c r="HY79" s="37"/>
      <c r="HZ79" s="37"/>
      <c r="IA79" s="37"/>
      <c r="IB79" s="37"/>
      <c r="IC79" s="37"/>
    </row>
    <row r="80" spans="1:237" ht="14.4" customHeight="1" thickBot="1">
      <c r="A80" s="312"/>
      <c r="B80" s="407"/>
      <c r="C80" s="679" t="s">
        <v>491</v>
      </c>
      <c r="D80" s="670" t="s">
        <v>122</v>
      </c>
      <c r="E80" s="671">
        <v>0</v>
      </c>
      <c r="H80" s="312"/>
      <c r="I80" s="312"/>
      <c r="J80" s="312"/>
      <c r="K80" s="312"/>
      <c r="L80" s="312"/>
      <c r="M80" s="312"/>
      <c r="N80" s="312"/>
      <c r="O80" s="312"/>
      <c r="P80" s="312"/>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row>
    <row r="81" spans="1:237" ht="14.4" customHeight="1" thickBot="1">
      <c r="A81" s="312"/>
      <c r="B81" s="407"/>
      <c r="C81" s="679" t="s">
        <v>492</v>
      </c>
      <c r="D81" s="670" t="s">
        <v>122</v>
      </c>
      <c r="E81" s="671">
        <v>0</v>
      </c>
      <c r="H81" s="312"/>
      <c r="I81" s="312"/>
      <c r="J81" s="312"/>
      <c r="K81" s="312"/>
      <c r="L81" s="312"/>
      <c r="M81" s="312"/>
      <c r="N81" s="312"/>
      <c r="O81" s="312"/>
      <c r="P81" s="312"/>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row>
    <row r="82" spans="1:237" ht="15" customHeight="1" thickBot="1">
      <c r="A82" s="312"/>
      <c r="B82" s="484"/>
      <c r="C82" s="680" t="s">
        <v>493</v>
      </c>
      <c r="D82" s="674" t="s">
        <v>122</v>
      </c>
      <c r="E82" s="675">
        <v>0</v>
      </c>
      <c r="H82" s="312"/>
      <c r="I82" s="312"/>
      <c r="J82" s="312"/>
      <c r="K82" s="312"/>
      <c r="L82" s="312"/>
      <c r="M82" s="312"/>
      <c r="N82" s="312"/>
      <c r="O82" s="312"/>
      <c r="P82" s="312"/>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c r="GF82" s="37"/>
      <c r="GG82" s="37"/>
      <c r="GH82" s="37"/>
      <c r="GI82" s="37"/>
      <c r="GJ82" s="37"/>
      <c r="GK82" s="37"/>
      <c r="GL82" s="37"/>
      <c r="GM82" s="37"/>
      <c r="GN82" s="37"/>
      <c r="GO82" s="37"/>
      <c r="GP82" s="37"/>
      <c r="GQ82" s="37"/>
      <c r="GR82" s="37"/>
      <c r="GS82" s="37"/>
      <c r="GT82" s="37"/>
      <c r="GU82" s="37"/>
      <c r="GV82" s="37"/>
      <c r="GW82" s="37"/>
      <c r="GX82" s="37"/>
      <c r="GY82" s="37"/>
      <c r="GZ82" s="37"/>
      <c r="HA82" s="37"/>
      <c r="HB82" s="37"/>
      <c r="HC82" s="37"/>
      <c r="HD82" s="37"/>
      <c r="HE82" s="37"/>
      <c r="HF82" s="37"/>
      <c r="HG82" s="37"/>
      <c r="HH82" s="37"/>
      <c r="HI82" s="37"/>
      <c r="HJ82" s="37"/>
      <c r="HK82" s="37"/>
      <c r="HL82" s="37"/>
      <c r="HM82" s="37"/>
      <c r="HN82" s="37"/>
      <c r="HO82" s="37"/>
      <c r="HP82" s="37"/>
      <c r="HQ82" s="37"/>
      <c r="HR82" s="37"/>
      <c r="HS82" s="37"/>
      <c r="HT82" s="37"/>
      <c r="HU82" s="37"/>
      <c r="HV82" s="37"/>
      <c r="HW82" s="37"/>
      <c r="HX82" s="37"/>
      <c r="HY82" s="37"/>
      <c r="HZ82" s="37"/>
      <c r="IA82" s="37"/>
      <c r="IB82" s="37"/>
      <c r="IC82" s="37"/>
    </row>
    <row r="83" spans="1:237" ht="15" customHeight="1">
      <c r="A83" s="312"/>
      <c r="B83" s="561"/>
      <c r="C83" s="469"/>
      <c r="D83" s="470"/>
      <c r="E83" s="312"/>
      <c r="H83" s="312"/>
      <c r="I83" s="312"/>
      <c r="J83" s="312"/>
      <c r="K83" s="312"/>
      <c r="L83" s="312"/>
      <c r="M83" s="312"/>
      <c r="N83" s="312"/>
      <c r="O83" s="312"/>
      <c r="P83" s="312"/>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row>
    <row r="84" spans="1:237" ht="42" customHeight="1">
      <c r="A84" s="547">
        <v>3</v>
      </c>
      <c r="B84" s="741" t="s">
        <v>192</v>
      </c>
      <c r="C84" s="741"/>
      <c r="D84" s="741"/>
      <c r="E84" s="741"/>
      <c r="H84" s="312"/>
      <c r="I84" s="312"/>
      <c r="J84" s="312"/>
      <c r="K84" s="312"/>
      <c r="L84" s="312"/>
      <c r="M84" s="312"/>
      <c r="N84" s="312"/>
      <c r="O84" s="312"/>
      <c r="P84" s="312"/>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row>
    <row r="85" spans="1:237" ht="21" customHeight="1">
      <c r="A85" s="494" t="s">
        <v>193</v>
      </c>
      <c r="B85" s="495" t="s">
        <v>194</v>
      </c>
      <c r="C85" s="548"/>
      <c r="D85" s="548"/>
      <c r="E85" s="548"/>
      <c r="H85" s="312"/>
      <c r="I85" s="312"/>
      <c r="J85" s="312"/>
      <c r="K85" s="312"/>
      <c r="L85" s="312"/>
      <c r="M85" s="312"/>
      <c r="N85" s="312"/>
      <c r="O85" s="312"/>
      <c r="P85" s="312"/>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row>
    <row r="86" spans="1:237" ht="15" hidden="1" customHeight="1">
      <c r="A86" s="499"/>
      <c r="B86" s="500"/>
      <c r="C86" s="499"/>
      <c r="D86" s="499"/>
      <c r="E86" s="499"/>
      <c r="H86" s="312"/>
      <c r="I86" s="312"/>
      <c r="J86" s="312"/>
      <c r="K86" s="312"/>
      <c r="L86" s="312"/>
      <c r="M86" s="312"/>
      <c r="N86" s="312"/>
      <c r="O86" s="312"/>
      <c r="P86" s="312"/>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row>
    <row r="87" spans="1:237" ht="14.4" customHeight="1" thickBot="1">
      <c r="A87" s="501" t="s">
        <v>6</v>
      </c>
      <c r="B87" s="716" t="s">
        <v>530</v>
      </c>
      <c r="C87" s="717"/>
      <c r="D87" s="717"/>
      <c r="E87" s="718"/>
      <c r="H87" s="312"/>
      <c r="I87" s="312"/>
      <c r="J87" s="312"/>
      <c r="K87" s="312"/>
      <c r="L87" s="312"/>
      <c r="M87" s="312"/>
      <c r="N87" s="312"/>
      <c r="O87" s="312"/>
      <c r="P87" s="312"/>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row>
    <row r="88" spans="1:237" ht="19.5" customHeight="1" thickBot="1">
      <c r="A88" s="312" t="s">
        <v>195</v>
      </c>
      <c r="B88" s="366" t="s">
        <v>202</v>
      </c>
      <c r="C88" s="367" t="s">
        <v>498</v>
      </c>
      <c r="D88" s="367" t="s">
        <v>31</v>
      </c>
      <c r="E88" s="368" t="s">
        <v>77</v>
      </c>
      <c r="H88" s="312"/>
      <c r="I88" s="312"/>
      <c r="J88" s="312"/>
      <c r="K88" s="312"/>
      <c r="L88" s="312"/>
      <c r="M88" s="312"/>
      <c r="N88" s="312"/>
      <c r="O88" s="312"/>
      <c r="P88" s="312"/>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row>
    <row r="89" spans="1:237" ht="15" customHeight="1" thickBot="1">
      <c r="A89" s="312"/>
      <c r="B89" s="376" t="s">
        <v>203</v>
      </c>
      <c r="C89" s="676" t="s">
        <v>204</v>
      </c>
      <c r="D89" s="677" t="s">
        <v>122</v>
      </c>
      <c r="E89" s="678">
        <v>0</v>
      </c>
      <c r="H89" s="312"/>
      <c r="I89" s="312"/>
      <c r="J89" s="312"/>
      <c r="K89" s="312"/>
      <c r="L89" s="312"/>
      <c r="M89" s="312"/>
      <c r="N89" s="312"/>
      <c r="O89" s="312"/>
      <c r="P89" s="312"/>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row>
    <row r="90" spans="1:237" ht="15" customHeight="1" thickBot="1">
      <c r="A90" s="312"/>
      <c r="B90" s="387"/>
      <c r="C90" s="679" t="s">
        <v>205</v>
      </c>
      <c r="D90" s="670" t="s">
        <v>122</v>
      </c>
      <c r="E90" s="671">
        <v>0</v>
      </c>
      <c r="H90" s="312"/>
      <c r="I90" s="312"/>
      <c r="J90" s="312"/>
      <c r="K90" s="312"/>
      <c r="L90" s="312"/>
      <c r="M90" s="312"/>
      <c r="N90" s="312"/>
      <c r="O90" s="312"/>
      <c r="P90" s="312"/>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row>
    <row r="91" spans="1:237" ht="15" customHeight="1" thickBot="1">
      <c r="A91" s="312"/>
      <c r="B91" s="388"/>
      <c r="C91" s="679" t="s">
        <v>206</v>
      </c>
      <c r="D91" s="670" t="s">
        <v>122</v>
      </c>
      <c r="E91" s="671">
        <v>0</v>
      </c>
      <c r="H91" s="312"/>
      <c r="I91" s="312"/>
      <c r="J91" s="312"/>
      <c r="K91" s="312"/>
      <c r="L91" s="312"/>
      <c r="M91" s="312"/>
      <c r="N91" s="312"/>
      <c r="O91" s="312"/>
      <c r="P91" s="312"/>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row>
    <row r="92" spans="1:237" ht="15" customHeight="1" thickBot="1">
      <c r="A92" s="312"/>
      <c r="B92" s="383"/>
      <c r="C92" s="679" t="s">
        <v>207</v>
      </c>
      <c r="D92" s="670" t="s">
        <v>122</v>
      </c>
      <c r="E92" s="671">
        <v>0</v>
      </c>
      <c r="H92" s="312"/>
      <c r="I92" s="312"/>
      <c r="J92" s="312"/>
      <c r="K92" s="312"/>
      <c r="L92" s="312"/>
      <c r="M92" s="312"/>
      <c r="N92" s="312"/>
      <c r="O92" s="312"/>
      <c r="P92" s="312"/>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row>
    <row r="93" spans="1:237" ht="15" customHeight="1" thickBot="1">
      <c r="A93" s="312"/>
      <c r="B93" s="388"/>
      <c r="C93" s="679" t="s">
        <v>208</v>
      </c>
      <c r="D93" s="670" t="s">
        <v>122</v>
      </c>
      <c r="E93" s="671">
        <v>0</v>
      </c>
      <c r="H93" s="312"/>
      <c r="I93" s="312"/>
      <c r="J93" s="312"/>
      <c r="K93" s="312"/>
      <c r="L93" s="312"/>
      <c r="M93" s="312"/>
      <c r="N93" s="312"/>
      <c r="O93" s="312"/>
      <c r="P93" s="312"/>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row>
    <row r="94" spans="1:237" ht="15" customHeight="1" thickBot="1">
      <c r="A94" s="312"/>
      <c r="B94" s="383"/>
      <c r="C94" s="679" t="s">
        <v>528</v>
      </c>
      <c r="D94" s="670" t="s">
        <v>122</v>
      </c>
      <c r="E94" s="671">
        <v>0</v>
      </c>
      <c r="H94" s="312"/>
      <c r="I94" s="312"/>
      <c r="J94" s="312"/>
      <c r="K94" s="312"/>
      <c r="L94" s="312"/>
      <c r="M94" s="312"/>
      <c r="N94" s="312"/>
      <c r="O94" s="312"/>
      <c r="P94" s="312"/>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row>
    <row r="95" spans="1:237" ht="15" customHeight="1" thickBot="1">
      <c r="A95" s="312"/>
      <c r="B95" s="389"/>
      <c r="C95" s="680" t="s">
        <v>529</v>
      </c>
      <c r="D95" s="674" t="s">
        <v>122</v>
      </c>
      <c r="E95" s="675">
        <v>0</v>
      </c>
      <c r="H95" s="312"/>
      <c r="I95" s="312"/>
      <c r="J95" s="312"/>
      <c r="K95" s="312"/>
      <c r="L95" s="312"/>
      <c r="M95" s="312"/>
      <c r="N95" s="312"/>
      <c r="O95" s="312"/>
      <c r="P95" s="312"/>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row>
    <row r="96" spans="1:237" ht="15" customHeight="1">
      <c r="A96" s="312"/>
      <c r="B96" s="312"/>
      <c r="C96" s="312"/>
      <c r="D96" s="312"/>
      <c r="E96" s="312"/>
      <c r="H96" s="312"/>
      <c r="I96" s="312"/>
      <c r="J96" s="312"/>
      <c r="K96" s="312"/>
      <c r="L96" s="312"/>
      <c r="M96" s="312"/>
      <c r="N96" s="312"/>
      <c r="O96" s="312"/>
      <c r="P96" s="312"/>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row>
    <row r="97" spans="1:237" ht="21" customHeight="1">
      <c r="A97" s="562" t="s">
        <v>209</v>
      </c>
      <c r="B97" s="495" t="s">
        <v>210</v>
      </c>
      <c r="C97" s="494"/>
      <c r="D97" s="494"/>
      <c r="E97" s="494"/>
      <c r="H97" s="312"/>
      <c r="I97" s="312"/>
      <c r="J97" s="312"/>
      <c r="K97" s="312"/>
      <c r="L97" s="312"/>
      <c r="M97" s="312"/>
      <c r="N97" s="312"/>
      <c r="O97" s="312"/>
      <c r="P97" s="312"/>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row>
    <row r="98" spans="1:237" ht="15" hidden="1" customHeight="1">
      <c r="A98" s="499"/>
      <c r="B98" s="500"/>
      <c r="C98" s="499"/>
      <c r="D98" s="499"/>
      <c r="E98" s="499"/>
      <c r="H98" s="312"/>
      <c r="I98" s="312"/>
      <c r="J98" s="312"/>
      <c r="K98" s="312"/>
      <c r="L98" s="312"/>
      <c r="M98" s="312"/>
      <c r="N98" s="312"/>
      <c r="O98" s="312"/>
      <c r="P98" s="312"/>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row>
    <row r="99" spans="1:237" ht="15" customHeight="1" thickBot="1">
      <c r="A99" s="501" t="s">
        <v>6</v>
      </c>
      <c r="B99" s="716" t="s">
        <v>534</v>
      </c>
      <c r="C99" s="717"/>
      <c r="D99" s="717"/>
      <c r="E99" s="718"/>
      <c r="H99" s="312"/>
      <c r="I99" s="312"/>
      <c r="J99" s="312"/>
      <c r="K99" s="312"/>
      <c r="L99" s="312"/>
      <c r="M99" s="312"/>
      <c r="N99" s="312"/>
      <c r="O99" s="312"/>
      <c r="P99" s="312"/>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row>
    <row r="100" spans="1:237" ht="19.5" customHeight="1" thickBot="1">
      <c r="A100" s="312" t="s">
        <v>211</v>
      </c>
      <c r="B100" s="366" t="s">
        <v>212</v>
      </c>
      <c r="C100" s="367" t="s">
        <v>69</v>
      </c>
      <c r="D100" s="367" t="s">
        <v>31</v>
      </c>
      <c r="E100" s="368" t="s">
        <v>77</v>
      </c>
      <c r="H100" s="312"/>
      <c r="I100" s="312"/>
      <c r="J100" s="312"/>
      <c r="K100" s="312"/>
      <c r="L100" s="312"/>
      <c r="M100" s="312"/>
      <c r="N100" s="312"/>
      <c r="O100" s="312"/>
      <c r="P100" s="312"/>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row>
    <row r="101" spans="1:237" ht="15" customHeight="1" thickBot="1">
      <c r="A101" s="312"/>
      <c r="B101" s="414" t="s">
        <v>213</v>
      </c>
      <c r="C101" s="676" t="s">
        <v>214</v>
      </c>
      <c r="D101" s="677" t="s">
        <v>122</v>
      </c>
      <c r="E101" s="678">
        <v>0</v>
      </c>
      <c r="H101" s="312"/>
      <c r="I101" s="312"/>
      <c r="J101" s="312"/>
      <c r="K101" s="312"/>
      <c r="L101" s="312"/>
      <c r="M101" s="312"/>
      <c r="N101" s="312"/>
      <c r="O101" s="312"/>
      <c r="P101" s="312"/>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row>
    <row r="102" spans="1:237" ht="15" customHeight="1" thickBot="1">
      <c r="A102" s="312"/>
      <c r="B102" s="376" t="s">
        <v>215</v>
      </c>
      <c r="C102" s="676" t="s">
        <v>216</v>
      </c>
      <c r="D102" s="677" t="s">
        <v>122</v>
      </c>
      <c r="E102" s="678">
        <v>0</v>
      </c>
      <c r="H102" s="312"/>
      <c r="I102" s="312"/>
      <c r="J102" s="312"/>
      <c r="K102" s="312"/>
      <c r="L102" s="312"/>
      <c r="M102" s="312"/>
      <c r="N102" s="312"/>
      <c r="O102" s="312"/>
      <c r="P102" s="312"/>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row>
    <row r="103" spans="1:237" ht="15" customHeight="1" thickBot="1">
      <c r="A103" s="312"/>
      <c r="B103" s="387"/>
      <c r="C103" s="679" t="s">
        <v>217</v>
      </c>
      <c r="D103" s="670" t="s">
        <v>122</v>
      </c>
      <c r="E103" s="671">
        <v>0</v>
      </c>
      <c r="H103" s="312"/>
      <c r="I103" s="312"/>
      <c r="J103" s="312"/>
      <c r="K103" s="312"/>
      <c r="L103" s="312"/>
      <c r="M103" s="312"/>
      <c r="N103" s="312"/>
      <c r="O103" s="312"/>
      <c r="P103" s="312"/>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row>
    <row r="104" spans="1:237" ht="15" customHeight="1" thickBot="1">
      <c r="A104" s="312"/>
      <c r="B104" s="388"/>
      <c r="C104" s="679" t="s">
        <v>218</v>
      </c>
      <c r="D104" s="670" t="s">
        <v>122</v>
      </c>
      <c r="E104" s="671">
        <v>0</v>
      </c>
      <c r="H104" s="312"/>
      <c r="I104" s="312"/>
      <c r="J104" s="312"/>
      <c r="K104" s="312"/>
      <c r="L104" s="312"/>
      <c r="M104" s="312"/>
      <c r="N104" s="312"/>
      <c r="O104" s="312"/>
      <c r="P104" s="312"/>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row>
    <row r="105" spans="1:237" ht="15" customHeight="1" thickBot="1">
      <c r="A105" s="312"/>
      <c r="B105" s="383"/>
      <c r="C105" s="679" t="s">
        <v>219</v>
      </c>
      <c r="D105" s="670" t="s">
        <v>122</v>
      </c>
      <c r="E105" s="671">
        <v>0</v>
      </c>
      <c r="H105" s="312"/>
      <c r="I105" s="312"/>
      <c r="J105" s="312"/>
      <c r="K105" s="312"/>
      <c r="L105" s="312"/>
      <c r="M105" s="312"/>
      <c r="N105" s="312"/>
      <c r="O105" s="312"/>
      <c r="P105" s="312"/>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row>
    <row r="106" spans="1:237" ht="15" customHeight="1" thickBot="1">
      <c r="A106" s="312"/>
      <c r="B106" s="388"/>
      <c r="C106" s="679" t="s">
        <v>220</v>
      </c>
      <c r="D106" s="670" t="s">
        <v>122</v>
      </c>
      <c r="E106" s="671">
        <v>0</v>
      </c>
      <c r="H106" s="312"/>
      <c r="I106" s="312"/>
      <c r="J106" s="312"/>
      <c r="K106" s="312"/>
      <c r="L106" s="312"/>
      <c r="M106" s="312"/>
      <c r="N106" s="312"/>
      <c r="O106" s="312"/>
      <c r="P106" s="312"/>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row>
    <row r="107" spans="1:237" ht="15" customHeight="1" thickBot="1">
      <c r="A107" s="312"/>
      <c r="B107" s="383"/>
      <c r="C107" s="681" t="s">
        <v>221</v>
      </c>
      <c r="D107" s="670" t="s">
        <v>122</v>
      </c>
      <c r="E107" s="671">
        <v>0</v>
      </c>
      <c r="H107" s="312"/>
      <c r="I107" s="312"/>
      <c r="J107" s="312"/>
      <c r="K107" s="312"/>
      <c r="L107" s="312"/>
      <c r="M107" s="312"/>
      <c r="N107" s="312"/>
      <c r="O107" s="312"/>
      <c r="P107" s="312"/>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row>
    <row r="108" spans="1:237" ht="15" customHeight="1" thickBot="1">
      <c r="A108" s="312"/>
      <c r="B108" s="389"/>
      <c r="C108" s="681" t="s">
        <v>222</v>
      </c>
      <c r="D108" s="670" t="s">
        <v>122</v>
      </c>
      <c r="E108" s="671">
        <v>0</v>
      </c>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row>
    <row r="109" spans="1:237" ht="15" customHeight="1" thickBot="1">
      <c r="A109" s="312"/>
      <c r="B109" s="419" t="s">
        <v>500</v>
      </c>
      <c r="C109" s="682" t="s">
        <v>223</v>
      </c>
      <c r="D109" s="677" t="s">
        <v>122</v>
      </c>
      <c r="E109" s="678">
        <v>0</v>
      </c>
      <c r="F109" s="551"/>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c r="FZ109" s="37"/>
      <c r="GA109" s="37"/>
      <c r="GB109" s="37"/>
      <c r="GC109" s="37"/>
      <c r="GD109" s="37"/>
      <c r="GE109" s="37"/>
      <c r="GF109" s="37"/>
      <c r="GG109" s="37"/>
      <c r="GH109" s="37"/>
      <c r="GI109" s="37"/>
      <c r="GJ109" s="37"/>
      <c r="GK109" s="37"/>
      <c r="GL109" s="37"/>
      <c r="GM109" s="37"/>
      <c r="GN109" s="37"/>
      <c r="GO109" s="37"/>
      <c r="GP109" s="37"/>
      <c r="GQ109" s="37"/>
      <c r="GR109" s="37"/>
      <c r="GS109" s="37"/>
      <c r="GT109" s="37"/>
      <c r="GU109" s="37"/>
      <c r="GV109" s="37"/>
      <c r="GW109" s="37"/>
      <c r="GX109" s="37"/>
      <c r="GY109" s="37"/>
      <c r="GZ109" s="37"/>
      <c r="HA109" s="37"/>
      <c r="HB109" s="37"/>
      <c r="HC109" s="37"/>
      <c r="HD109" s="37"/>
      <c r="HE109" s="37"/>
      <c r="HF109" s="37"/>
      <c r="HG109" s="37"/>
      <c r="HH109" s="37"/>
      <c r="HI109" s="37"/>
      <c r="HJ109" s="37"/>
      <c r="HK109" s="37"/>
      <c r="HL109" s="37"/>
      <c r="HM109" s="37"/>
      <c r="HN109" s="37"/>
      <c r="HO109" s="37"/>
      <c r="HP109" s="37"/>
      <c r="HQ109" s="37"/>
      <c r="HR109" s="37"/>
      <c r="HS109" s="37"/>
      <c r="HT109" s="37"/>
      <c r="HU109" s="37"/>
      <c r="HV109" s="37"/>
      <c r="HW109" s="37"/>
      <c r="HX109" s="37"/>
      <c r="HY109" s="37"/>
      <c r="HZ109" s="37"/>
      <c r="IA109" s="37"/>
      <c r="IB109" s="37"/>
      <c r="IC109" s="37"/>
    </row>
    <row r="110" spans="1:237" ht="16.2" thickBot="1">
      <c r="A110" s="312"/>
      <c r="B110" s="383" t="s">
        <v>445</v>
      </c>
      <c r="C110" s="683" t="s">
        <v>224</v>
      </c>
      <c r="D110" s="670" t="s">
        <v>122</v>
      </c>
      <c r="E110" s="671">
        <v>0</v>
      </c>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c r="FZ110" s="37"/>
      <c r="GA110" s="37"/>
      <c r="GB110" s="37"/>
      <c r="GC110" s="37"/>
      <c r="GD110" s="37"/>
      <c r="GE110" s="37"/>
      <c r="GF110" s="37"/>
      <c r="GG110" s="37"/>
      <c r="GH110" s="37"/>
      <c r="GI110" s="37"/>
      <c r="GJ110" s="37"/>
      <c r="GK110" s="37"/>
      <c r="GL110" s="37"/>
      <c r="GM110" s="37"/>
      <c r="GN110" s="37"/>
      <c r="GO110" s="37"/>
      <c r="GP110" s="37"/>
      <c r="GQ110" s="37"/>
      <c r="GR110" s="37"/>
      <c r="GS110" s="37"/>
      <c r="GT110" s="37"/>
      <c r="GU110" s="37"/>
      <c r="GV110" s="37"/>
      <c r="GW110" s="37"/>
      <c r="GX110" s="37"/>
      <c r="GY110" s="37"/>
      <c r="GZ110" s="37"/>
      <c r="HA110" s="37"/>
      <c r="HB110" s="37"/>
      <c r="HC110" s="37"/>
      <c r="HD110" s="37"/>
      <c r="HE110" s="37"/>
      <c r="HF110" s="37"/>
      <c r="HG110" s="37"/>
      <c r="HH110" s="37"/>
      <c r="HI110" s="37"/>
      <c r="HJ110" s="37"/>
      <c r="HK110" s="37"/>
      <c r="HL110" s="37"/>
      <c r="HM110" s="37"/>
      <c r="HN110" s="37"/>
      <c r="HO110" s="37"/>
      <c r="HP110" s="37"/>
      <c r="HQ110" s="37"/>
      <c r="HR110" s="37"/>
      <c r="HS110" s="37"/>
      <c r="HT110" s="37"/>
      <c r="HU110" s="37"/>
      <c r="HV110" s="37"/>
      <c r="HW110" s="37"/>
      <c r="HX110" s="37"/>
      <c r="HY110" s="37"/>
      <c r="HZ110" s="37"/>
      <c r="IA110" s="37"/>
      <c r="IB110" s="37"/>
      <c r="IC110" s="37"/>
    </row>
    <row r="111" spans="1:237" ht="16.2" thickBot="1">
      <c r="A111" s="312"/>
      <c r="B111" s="388"/>
      <c r="C111" s="683" t="s">
        <v>225</v>
      </c>
      <c r="D111" s="670" t="s">
        <v>122</v>
      </c>
      <c r="E111" s="671">
        <v>0</v>
      </c>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c r="FZ111" s="37"/>
      <c r="GA111" s="37"/>
      <c r="GB111" s="37"/>
      <c r="GC111" s="37"/>
      <c r="GD111" s="37"/>
      <c r="GE111" s="37"/>
      <c r="GF111" s="37"/>
      <c r="GG111" s="37"/>
      <c r="GH111" s="37"/>
      <c r="GI111" s="37"/>
      <c r="GJ111" s="37"/>
      <c r="GK111" s="37"/>
      <c r="GL111" s="37"/>
      <c r="GM111" s="37"/>
      <c r="GN111" s="37"/>
      <c r="GO111" s="37"/>
      <c r="GP111" s="37"/>
      <c r="GQ111" s="37"/>
      <c r="GR111" s="37"/>
      <c r="GS111" s="37"/>
      <c r="GT111" s="37"/>
      <c r="GU111" s="37"/>
      <c r="GV111" s="37"/>
      <c r="GW111" s="37"/>
      <c r="GX111" s="37"/>
      <c r="GY111" s="37"/>
      <c r="GZ111" s="37"/>
      <c r="HA111" s="37"/>
      <c r="HB111" s="37"/>
      <c r="HC111" s="37"/>
      <c r="HD111" s="37"/>
      <c r="HE111" s="37"/>
      <c r="HF111" s="37"/>
      <c r="HG111" s="37"/>
      <c r="HH111" s="37"/>
      <c r="HI111" s="37"/>
      <c r="HJ111" s="37"/>
      <c r="HK111" s="37"/>
      <c r="HL111" s="37"/>
      <c r="HM111" s="37"/>
      <c r="HN111" s="37"/>
      <c r="HO111" s="37"/>
      <c r="HP111" s="37"/>
      <c r="HQ111" s="37"/>
      <c r="HR111" s="37"/>
      <c r="HS111" s="37"/>
      <c r="HT111" s="37"/>
      <c r="HU111" s="37"/>
      <c r="HV111" s="37"/>
      <c r="HW111" s="37"/>
      <c r="HX111" s="37"/>
      <c r="HY111" s="37"/>
      <c r="HZ111" s="37"/>
      <c r="IA111" s="37"/>
      <c r="IB111" s="37"/>
      <c r="IC111" s="37"/>
    </row>
    <row r="112" spans="1:237" ht="16.2" thickBot="1">
      <c r="A112" s="312"/>
      <c r="B112" s="383"/>
      <c r="C112" s="683" t="s">
        <v>226</v>
      </c>
      <c r="D112" s="670" t="s">
        <v>122</v>
      </c>
      <c r="E112" s="671">
        <v>0</v>
      </c>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c r="FG112" s="37"/>
      <c r="FH112" s="37"/>
      <c r="FI112" s="37"/>
      <c r="FJ112" s="37"/>
      <c r="FK112" s="37"/>
      <c r="FL112" s="37"/>
      <c r="FM112" s="37"/>
      <c r="FN112" s="37"/>
      <c r="FO112" s="37"/>
      <c r="FP112" s="37"/>
      <c r="FQ112" s="37"/>
      <c r="FR112" s="37"/>
      <c r="FS112" s="37"/>
      <c r="FT112" s="37"/>
      <c r="FU112" s="37"/>
      <c r="FV112" s="37"/>
      <c r="FW112" s="37"/>
      <c r="FX112" s="37"/>
      <c r="FY112" s="37"/>
      <c r="FZ112" s="37"/>
      <c r="GA112" s="37"/>
      <c r="GB112" s="37"/>
      <c r="GC112" s="37"/>
      <c r="GD112" s="37"/>
      <c r="GE112" s="37"/>
      <c r="GF112" s="37"/>
      <c r="GG112" s="37"/>
      <c r="GH112" s="37"/>
      <c r="GI112" s="37"/>
      <c r="GJ112" s="37"/>
      <c r="GK112" s="37"/>
      <c r="GL112" s="37"/>
      <c r="GM112" s="37"/>
      <c r="GN112" s="37"/>
      <c r="GO112" s="37"/>
      <c r="GP112" s="37"/>
      <c r="GQ112" s="37"/>
      <c r="GR112" s="37"/>
      <c r="GS112" s="37"/>
      <c r="GT112" s="37"/>
      <c r="GU112" s="37"/>
      <c r="GV112" s="37"/>
      <c r="GW112" s="37"/>
      <c r="GX112" s="37"/>
      <c r="GY112" s="37"/>
      <c r="GZ112" s="37"/>
      <c r="HA112" s="37"/>
      <c r="HB112" s="37"/>
      <c r="HC112" s="37"/>
      <c r="HD112" s="37"/>
      <c r="HE112" s="37"/>
      <c r="HF112" s="37"/>
      <c r="HG112" s="37"/>
      <c r="HH112" s="37"/>
      <c r="HI112" s="37"/>
      <c r="HJ112" s="37"/>
      <c r="HK112" s="37"/>
      <c r="HL112" s="37"/>
      <c r="HM112" s="37"/>
      <c r="HN112" s="37"/>
      <c r="HO112" s="37"/>
      <c r="HP112" s="37"/>
      <c r="HQ112" s="37"/>
      <c r="HR112" s="37"/>
      <c r="HS112" s="37"/>
      <c r="HT112" s="37"/>
      <c r="HU112" s="37"/>
      <c r="HV112" s="37"/>
      <c r="HW112" s="37"/>
      <c r="HX112" s="37"/>
      <c r="HY112" s="37"/>
      <c r="HZ112" s="37"/>
      <c r="IA112" s="37"/>
      <c r="IB112" s="37"/>
      <c r="IC112" s="37"/>
    </row>
    <row r="113" spans="1:237" ht="16.2" thickBot="1">
      <c r="A113" s="312"/>
      <c r="B113" s="389"/>
      <c r="C113" s="684" t="s">
        <v>227</v>
      </c>
      <c r="D113" s="674" t="s">
        <v>122</v>
      </c>
      <c r="E113" s="675">
        <v>0</v>
      </c>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c r="FZ113" s="37"/>
      <c r="GA113" s="37"/>
      <c r="GB113" s="37"/>
      <c r="GC113" s="37"/>
      <c r="GD113" s="37"/>
      <c r="GE113" s="37"/>
      <c r="GF113" s="37"/>
      <c r="GG113" s="37"/>
      <c r="GH113" s="37"/>
      <c r="GI113" s="37"/>
      <c r="GJ113" s="37"/>
      <c r="GK113" s="37"/>
      <c r="GL113" s="37"/>
      <c r="GM113" s="37"/>
      <c r="GN113" s="37"/>
      <c r="GO113" s="37"/>
      <c r="GP113" s="37"/>
      <c r="GQ113" s="37"/>
      <c r="GR113" s="37"/>
      <c r="GS113" s="37"/>
      <c r="GT113" s="37"/>
      <c r="GU113" s="37"/>
      <c r="GV113" s="37"/>
      <c r="GW113" s="37"/>
      <c r="GX113" s="37"/>
      <c r="GY113" s="37"/>
      <c r="GZ113" s="37"/>
      <c r="HA113" s="37"/>
      <c r="HB113" s="37"/>
      <c r="HC113" s="37"/>
      <c r="HD113" s="37"/>
      <c r="HE113" s="37"/>
      <c r="HF113" s="37"/>
      <c r="HG113" s="37"/>
      <c r="HH113" s="37"/>
      <c r="HI113" s="37"/>
      <c r="HJ113" s="37"/>
      <c r="HK113" s="37"/>
      <c r="HL113" s="37"/>
      <c r="HM113" s="37"/>
      <c r="HN113" s="37"/>
      <c r="HO113" s="37"/>
      <c r="HP113" s="37"/>
      <c r="HQ113" s="37"/>
      <c r="HR113" s="37"/>
      <c r="HS113" s="37"/>
      <c r="HT113" s="37"/>
      <c r="HU113" s="37"/>
      <c r="HV113" s="37"/>
      <c r="HW113" s="37"/>
      <c r="HX113" s="37"/>
      <c r="HY113" s="37"/>
      <c r="HZ113" s="37"/>
      <c r="IA113" s="37"/>
      <c r="IB113" s="37"/>
      <c r="IC113" s="37"/>
    </row>
    <row r="114" spans="1:237" s="312" customFormat="1" ht="15.6">
      <c r="A114" s="481"/>
      <c r="B114" s="481"/>
      <c r="C114" s="481"/>
      <c r="D114" s="480"/>
      <c r="E114" s="480"/>
      <c r="F114" s="480"/>
      <c r="G114" s="480"/>
      <c r="H114" s="480"/>
      <c r="I114" s="36"/>
      <c r="J114" s="36"/>
      <c r="K114" s="36"/>
      <c r="L114" s="36"/>
      <c r="M114" s="36"/>
      <c r="N114" s="36"/>
      <c r="O114" s="36"/>
      <c r="P114" s="36"/>
    </row>
    <row r="115" spans="1:237" ht="118.5" customHeight="1">
      <c r="A115" s="550" t="s">
        <v>8</v>
      </c>
      <c r="B115" s="737" t="s">
        <v>520</v>
      </c>
      <c r="C115" s="738"/>
      <c r="D115" s="738"/>
      <c r="E115" s="739"/>
      <c r="F115" s="551"/>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c r="FZ115" s="37"/>
      <c r="GA115" s="37"/>
      <c r="GB115" s="37"/>
      <c r="GC115" s="37"/>
      <c r="GD115" s="37"/>
      <c r="GE115" s="37"/>
      <c r="GF115" s="37"/>
      <c r="GG115" s="37"/>
      <c r="GH115" s="37"/>
      <c r="GI115" s="37"/>
      <c r="GJ115" s="37"/>
      <c r="GK115" s="37"/>
      <c r="GL115" s="37"/>
      <c r="GM115" s="37"/>
      <c r="GN115" s="37"/>
      <c r="GO115" s="37"/>
      <c r="GP115" s="37"/>
      <c r="GQ115" s="37"/>
      <c r="GR115" s="37"/>
      <c r="GS115" s="37"/>
      <c r="GT115" s="37"/>
      <c r="GU115" s="37"/>
      <c r="GV115" s="37"/>
      <c r="GW115" s="37"/>
      <c r="GX115" s="37"/>
      <c r="GY115" s="37"/>
      <c r="GZ115" s="37"/>
      <c r="HA115" s="37"/>
      <c r="HB115" s="37"/>
      <c r="HC115" s="37"/>
      <c r="HD115" s="37"/>
      <c r="HE115" s="37"/>
      <c r="HF115" s="37"/>
      <c r="HG115" s="37"/>
      <c r="HH115" s="37"/>
      <c r="HI115" s="37"/>
      <c r="HJ115" s="37"/>
      <c r="HK115" s="37"/>
      <c r="HL115" s="37"/>
      <c r="HM115" s="37"/>
      <c r="HN115" s="37"/>
      <c r="HO115" s="37"/>
      <c r="HP115" s="37"/>
      <c r="HQ115" s="37"/>
      <c r="HR115" s="37"/>
      <c r="HS115" s="37"/>
      <c r="HT115" s="37"/>
      <c r="HU115" s="37"/>
      <c r="HV115" s="37"/>
      <c r="HW115" s="37"/>
      <c r="HX115" s="37"/>
      <c r="HY115" s="37"/>
      <c r="HZ115" s="37"/>
      <c r="IA115" s="37"/>
      <c r="IB115" s="37"/>
      <c r="IC115" s="37"/>
    </row>
    <row r="116" spans="1:237">
      <c r="A116" s="312"/>
      <c r="B116" s="312"/>
      <c r="C116" s="312"/>
      <c r="D116" s="312"/>
      <c r="E116" s="312"/>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c r="FH116" s="37"/>
      <c r="FI116" s="37"/>
      <c r="FJ116" s="37"/>
      <c r="FK116" s="37"/>
      <c r="FL116" s="37"/>
      <c r="FM116" s="37"/>
      <c r="FN116" s="37"/>
      <c r="FO116" s="37"/>
      <c r="FP116" s="37"/>
      <c r="FQ116" s="37"/>
      <c r="FR116" s="37"/>
      <c r="FS116" s="37"/>
      <c r="FT116" s="37"/>
      <c r="FU116" s="37"/>
      <c r="FV116" s="37"/>
      <c r="FW116" s="37"/>
      <c r="FX116" s="37"/>
      <c r="FY116" s="37"/>
      <c r="FZ116" s="37"/>
      <c r="GA116" s="37"/>
      <c r="GB116" s="37"/>
      <c r="GC116" s="37"/>
      <c r="GD116" s="37"/>
      <c r="GE116" s="37"/>
      <c r="GF116" s="37"/>
      <c r="GG116" s="37"/>
      <c r="GH116" s="37"/>
      <c r="GI116" s="37"/>
      <c r="GJ116" s="37"/>
      <c r="GK116" s="37"/>
      <c r="GL116" s="37"/>
      <c r="GM116" s="37"/>
      <c r="GN116" s="37"/>
      <c r="GO116" s="37"/>
      <c r="GP116" s="37"/>
      <c r="GQ116" s="37"/>
      <c r="GR116" s="37"/>
      <c r="GS116" s="37"/>
      <c r="GT116" s="37"/>
      <c r="GU116" s="37"/>
      <c r="GV116" s="37"/>
      <c r="GW116" s="37"/>
      <c r="GX116" s="37"/>
      <c r="GY116" s="37"/>
      <c r="GZ116" s="37"/>
      <c r="HA116" s="37"/>
      <c r="HB116" s="37"/>
      <c r="HC116" s="37"/>
      <c r="HD116" s="37"/>
      <c r="HE116" s="37"/>
      <c r="HF116" s="37"/>
      <c r="HG116" s="37"/>
      <c r="HH116" s="37"/>
      <c r="HI116" s="37"/>
      <c r="HJ116" s="37"/>
      <c r="HK116" s="37"/>
      <c r="HL116" s="37"/>
      <c r="HM116" s="37"/>
      <c r="HN116" s="37"/>
      <c r="HO116" s="37"/>
      <c r="HP116" s="37"/>
      <c r="HQ116" s="37"/>
      <c r="HR116" s="37"/>
      <c r="HS116" s="37"/>
      <c r="HT116" s="37"/>
      <c r="HU116" s="37"/>
      <c r="HV116" s="37"/>
      <c r="HW116" s="37"/>
      <c r="HX116" s="37"/>
      <c r="HY116" s="37"/>
      <c r="HZ116" s="37"/>
      <c r="IA116" s="37"/>
      <c r="IB116" s="37"/>
      <c r="IC116" s="37"/>
    </row>
    <row r="117" spans="1:237">
      <c r="A117" s="312"/>
      <c r="B117" s="312"/>
      <c r="C117" s="312"/>
      <c r="D117" s="312"/>
      <c r="E117" s="312"/>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c r="FZ117" s="37"/>
      <c r="GA117" s="37"/>
      <c r="GB117" s="37"/>
      <c r="GC117" s="37"/>
      <c r="GD117" s="37"/>
      <c r="GE117" s="37"/>
      <c r="GF117" s="37"/>
      <c r="GG117" s="37"/>
      <c r="GH117" s="37"/>
      <c r="GI117" s="37"/>
      <c r="GJ117" s="37"/>
      <c r="GK117" s="37"/>
      <c r="GL117" s="37"/>
      <c r="GM117" s="37"/>
      <c r="GN117" s="37"/>
      <c r="GO117" s="37"/>
      <c r="GP117" s="37"/>
      <c r="GQ117" s="37"/>
      <c r="GR117" s="37"/>
      <c r="GS117" s="37"/>
      <c r="GT117" s="37"/>
      <c r="GU117" s="37"/>
      <c r="GV117" s="37"/>
      <c r="GW117" s="37"/>
      <c r="GX117" s="37"/>
      <c r="GY117" s="37"/>
      <c r="GZ117" s="37"/>
      <c r="HA117" s="37"/>
      <c r="HB117" s="37"/>
      <c r="HC117" s="37"/>
      <c r="HD117" s="37"/>
      <c r="HE117" s="37"/>
      <c r="HF117" s="37"/>
      <c r="HG117" s="37"/>
      <c r="HH117" s="37"/>
      <c r="HI117" s="37"/>
      <c r="HJ117" s="37"/>
      <c r="HK117" s="37"/>
      <c r="HL117" s="37"/>
      <c r="HM117" s="37"/>
      <c r="HN117" s="37"/>
      <c r="HO117" s="37"/>
      <c r="HP117" s="37"/>
      <c r="HQ117" s="37"/>
      <c r="HR117" s="37"/>
      <c r="HS117" s="37"/>
      <c r="HT117" s="37"/>
      <c r="HU117" s="37"/>
      <c r="HV117" s="37"/>
      <c r="HW117" s="37"/>
      <c r="HX117" s="37"/>
      <c r="HY117" s="37"/>
      <c r="HZ117" s="37"/>
      <c r="IA117" s="37"/>
      <c r="IB117" s="37"/>
      <c r="IC117" s="37"/>
    </row>
    <row r="118" spans="1:237">
      <c r="A118" s="312"/>
      <c r="B118" s="312"/>
      <c r="C118" s="312"/>
      <c r="D118" s="312"/>
      <c r="E118" s="312"/>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37"/>
      <c r="FI118" s="37"/>
      <c r="FJ118" s="37"/>
      <c r="FK118" s="37"/>
      <c r="FL118" s="37"/>
      <c r="FM118" s="37"/>
      <c r="FN118" s="37"/>
      <c r="FO118" s="37"/>
      <c r="FP118" s="37"/>
      <c r="FQ118" s="37"/>
      <c r="FR118" s="37"/>
      <c r="FS118" s="37"/>
      <c r="FT118" s="37"/>
      <c r="FU118" s="37"/>
      <c r="FV118" s="37"/>
      <c r="FW118" s="37"/>
      <c r="FX118" s="37"/>
      <c r="FY118" s="37"/>
      <c r="FZ118" s="37"/>
      <c r="GA118" s="37"/>
      <c r="GB118" s="37"/>
      <c r="GC118" s="37"/>
      <c r="GD118" s="37"/>
      <c r="GE118" s="37"/>
      <c r="GF118" s="37"/>
      <c r="GG118" s="37"/>
      <c r="GH118" s="37"/>
      <c r="GI118" s="37"/>
      <c r="GJ118" s="37"/>
      <c r="GK118" s="37"/>
      <c r="GL118" s="37"/>
      <c r="GM118" s="37"/>
      <c r="GN118" s="37"/>
      <c r="GO118" s="37"/>
      <c r="GP118" s="37"/>
      <c r="GQ118" s="37"/>
      <c r="GR118" s="37"/>
      <c r="GS118" s="37"/>
      <c r="GT118" s="37"/>
      <c r="GU118" s="37"/>
      <c r="GV118" s="37"/>
      <c r="GW118" s="37"/>
      <c r="GX118" s="37"/>
      <c r="GY118" s="37"/>
      <c r="GZ118" s="37"/>
      <c r="HA118" s="37"/>
      <c r="HB118" s="37"/>
      <c r="HC118" s="37"/>
      <c r="HD118" s="37"/>
      <c r="HE118" s="37"/>
      <c r="HF118" s="37"/>
      <c r="HG118" s="37"/>
      <c r="HH118" s="37"/>
      <c r="HI118" s="37"/>
      <c r="HJ118" s="37"/>
      <c r="HK118" s="37"/>
      <c r="HL118" s="37"/>
      <c r="HM118" s="37"/>
      <c r="HN118" s="37"/>
      <c r="HO118" s="37"/>
      <c r="HP118" s="37"/>
      <c r="HQ118" s="37"/>
      <c r="HR118" s="37"/>
      <c r="HS118" s="37"/>
      <c r="HT118" s="37"/>
      <c r="HU118" s="37"/>
      <c r="HV118" s="37"/>
      <c r="HW118" s="37"/>
      <c r="HX118" s="37"/>
      <c r="HY118" s="37"/>
      <c r="HZ118" s="37"/>
      <c r="IA118" s="37"/>
      <c r="IB118" s="37"/>
      <c r="IC118" s="37"/>
    </row>
    <row r="119" spans="1:237">
      <c r="A119" s="312"/>
      <c r="B119" s="312"/>
      <c r="C119" s="312"/>
      <c r="D119" s="312"/>
      <c r="E119" s="312"/>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c r="FZ119" s="37"/>
      <c r="GA119" s="37"/>
      <c r="GB119" s="37"/>
      <c r="GC119" s="37"/>
      <c r="GD119" s="37"/>
      <c r="GE119" s="37"/>
      <c r="GF119" s="37"/>
      <c r="GG119" s="37"/>
      <c r="GH119" s="37"/>
      <c r="GI119" s="37"/>
      <c r="GJ119" s="37"/>
      <c r="GK119" s="37"/>
      <c r="GL119" s="37"/>
      <c r="GM119" s="37"/>
      <c r="GN119" s="37"/>
      <c r="GO119" s="37"/>
      <c r="GP119" s="37"/>
      <c r="GQ119" s="37"/>
      <c r="GR119" s="37"/>
      <c r="GS119" s="37"/>
      <c r="GT119" s="37"/>
      <c r="GU119" s="37"/>
      <c r="GV119" s="37"/>
      <c r="GW119" s="37"/>
      <c r="GX119" s="37"/>
      <c r="GY119" s="37"/>
      <c r="GZ119" s="37"/>
      <c r="HA119" s="37"/>
      <c r="HB119" s="37"/>
      <c r="HC119" s="37"/>
      <c r="HD119" s="37"/>
      <c r="HE119" s="37"/>
      <c r="HF119" s="37"/>
      <c r="HG119" s="37"/>
      <c r="HH119" s="37"/>
      <c r="HI119" s="37"/>
      <c r="HJ119" s="37"/>
      <c r="HK119" s="37"/>
      <c r="HL119" s="37"/>
      <c r="HM119" s="37"/>
      <c r="HN119" s="37"/>
      <c r="HO119" s="37"/>
      <c r="HP119" s="37"/>
      <c r="HQ119" s="37"/>
      <c r="HR119" s="37"/>
      <c r="HS119" s="37"/>
      <c r="HT119" s="37"/>
      <c r="HU119" s="37"/>
      <c r="HV119" s="37"/>
      <c r="HW119" s="37"/>
      <c r="HX119" s="37"/>
      <c r="HY119" s="37"/>
      <c r="HZ119" s="37"/>
      <c r="IA119" s="37"/>
      <c r="IB119" s="37"/>
      <c r="IC119" s="37"/>
    </row>
    <row r="120" spans="1:237">
      <c r="A120" s="312"/>
      <c r="B120" s="312"/>
      <c r="C120" s="312"/>
      <c r="D120" s="312"/>
      <c r="E120" s="312"/>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c r="FH120" s="37"/>
      <c r="FI120" s="37"/>
      <c r="FJ120" s="37"/>
      <c r="FK120" s="37"/>
      <c r="FL120" s="37"/>
      <c r="FM120" s="37"/>
      <c r="FN120" s="37"/>
      <c r="FO120" s="37"/>
      <c r="FP120" s="37"/>
      <c r="FQ120" s="37"/>
      <c r="FR120" s="37"/>
      <c r="FS120" s="37"/>
      <c r="FT120" s="37"/>
      <c r="FU120" s="37"/>
      <c r="FV120" s="37"/>
      <c r="FW120" s="37"/>
      <c r="FX120" s="37"/>
      <c r="FY120" s="37"/>
      <c r="FZ120" s="37"/>
      <c r="GA120" s="37"/>
      <c r="GB120" s="37"/>
      <c r="GC120" s="37"/>
      <c r="GD120" s="37"/>
      <c r="GE120" s="37"/>
      <c r="GF120" s="37"/>
      <c r="GG120" s="37"/>
      <c r="GH120" s="37"/>
      <c r="GI120" s="37"/>
      <c r="GJ120" s="37"/>
      <c r="GK120" s="37"/>
      <c r="GL120" s="37"/>
      <c r="GM120" s="37"/>
      <c r="GN120" s="37"/>
      <c r="GO120" s="37"/>
      <c r="GP120" s="37"/>
      <c r="GQ120" s="37"/>
      <c r="GR120" s="37"/>
      <c r="GS120" s="37"/>
      <c r="GT120" s="37"/>
      <c r="GU120" s="37"/>
      <c r="GV120" s="37"/>
      <c r="GW120" s="37"/>
      <c r="GX120" s="37"/>
      <c r="GY120" s="37"/>
      <c r="GZ120" s="37"/>
      <c r="HA120" s="37"/>
      <c r="HB120" s="37"/>
      <c r="HC120" s="37"/>
      <c r="HD120" s="37"/>
      <c r="HE120" s="37"/>
      <c r="HF120" s="37"/>
      <c r="HG120" s="37"/>
      <c r="HH120" s="37"/>
      <c r="HI120" s="37"/>
      <c r="HJ120" s="37"/>
      <c r="HK120" s="37"/>
      <c r="HL120" s="37"/>
      <c r="HM120" s="37"/>
      <c r="HN120" s="37"/>
      <c r="HO120" s="37"/>
      <c r="HP120" s="37"/>
      <c r="HQ120" s="37"/>
      <c r="HR120" s="37"/>
      <c r="HS120" s="37"/>
      <c r="HT120" s="37"/>
      <c r="HU120" s="37"/>
      <c r="HV120" s="37"/>
      <c r="HW120" s="37"/>
      <c r="HX120" s="37"/>
      <c r="HY120" s="37"/>
      <c r="HZ120" s="37"/>
      <c r="IA120" s="37"/>
      <c r="IB120" s="37"/>
      <c r="IC120" s="37"/>
    </row>
    <row r="121" spans="1:237">
      <c r="A121" s="312"/>
      <c r="B121" s="312"/>
      <c r="C121" s="312"/>
      <c r="D121" s="312"/>
      <c r="E121" s="312"/>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c r="FZ121" s="37"/>
      <c r="GA121" s="37"/>
      <c r="GB121" s="37"/>
      <c r="GC121" s="37"/>
      <c r="GD121" s="37"/>
      <c r="GE121" s="37"/>
      <c r="GF121" s="37"/>
      <c r="GG121" s="37"/>
      <c r="GH121" s="37"/>
      <c r="GI121" s="37"/>
      <c r="GJ121" s="37"/>
      <c r="GK121" s="37"/>
      <c r="GL121" s="37"/>
      <c r="GM121" s="37"/>
      <c r="GN121" s="37"/>
      <c r="GO121" s="37"/>
      <c r="GP121" s="37"/>
      <c r="GQ121" s="37"/>
      <c r="GR121" s="37"/>
      <c r="GS121" s="37"/>
      <c r="GT121" s="37"/>
      <c r="GU121" s="37"/>
      <c r="GV121" s="37"/>
      <c r="GW121" s="37"/>
      <c r="GX121" s="37"/>
      <c r="GY121" s="37"/>
      <c r="GZ121" s="37"/>
      <c r="HA121" s="37"/>
      <c r="HB121" s="37"/>
      <c r="HC121" s="37"/>
      <c r="HD121" s="37"/>
      <c r="HE121" s="37"/>
      <c r="HF121" s="37"/>
      <c r="HG121" s="37"/>
      <c r="HH121" s="37"/>
      <c r="HI121" s="37"/>
      <c r="HJ121" s="37"/>
      <c r="HK121" s="37"/>
      <c r="HL121" s="37"/>
      <c r="HM121" s="37"/>
      <c r="HN121" s="37"/>
      <c r="HO121" s="37"/>
      <c r="HP121" s="37"/>
      <c r="HQ121" s="37"/>
      <c r="HR121" s="37"/>
      <c r="HS121" s="37"/>
      <c r="HT121" s="37"/>
      <c r="HU121" s="37"/>
      <c r="HV121" s="37"/>
      <c r="HW121" s="37"/>
      <c r="HX121" s="37"/>
      <c r="HY121" s="37"/>
      <c r="HZ121" s="37"/>
      <c r="IA121" s="37"/>
      <c r="IB121" s="37"/>
      <c r="IC121" s="37"/>
    </row>
    <row r="122" spans="1:237">
      <c r="A122" s="312"/>
      <c r="B122" s="312"/>
      <c r="C122" s="312"/>
      <c r="D122" s="312"/>
      <c r="E122" s="312"/>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c r="FG122" s="37"/>
      <c r="FH122" s="37"/>
      <c r="FI122" s="37"/>
      <c r="FJ122" s="37"/>
      <c r="FK122" s="37"/>
      <c r="FL122" s="37"/>
      <c r="FM122" s="37"/>
      <c r="FN122" s="37"/>
      <c r="FO122" s="37"/>
      <c r="FP122" s="37"/>
      <c r="FQ122" s="37"/>
      <c r="FR122" s="37"/>
      <c r="FS122" s="37"/>
      <c r="FT122" s="37"/>
      <c r="FU122" s="37"/>
      <c r="FV122" s="37"/>
      <c r="FW122" s="37"/>
      <c r="FX122" s="37"/>
      <c r="FY122" s="37"/>
      <c r="FZ122" s="37"/>
      <c r="GA122" s="37"/>
      <c r="GB122" s="37"/>
      <c r="GC122" s="37"/>
      <c r="GD122" s="37"/>
      <c r="GE122" s="37"/>
      <c r="GF122" s="37"/>
      <c r="GG122" s="37"/>
      <c r="GH122" s="37"/>
      <c r="GI122" s="37"/>
      <c r="GJ122" s="37"/>
      <c r="GK122" s="37"/>
      <c r="GL122" s="37"/>
      <c r="GM122" s="37"/>
      <c r="GN122" s="37"/>
      <c r="GO122" s="37"/>
      <c r="GP122" s="37"/>
      <c r="GQ122" s="37"/>
      <c r="GR122" s="37"/>
      <c r="GS122" s="37"/>
      <c r="GT122" s="37"/>
      <c r="GU122" s="37"/>
      <c r="GV122" s="37"/>
      <c r="GW122" s="37"/>
      <c r="GX122" s="37"/>
      <c r="GY122" s="37"/>
      <c r="GZ122" s="37"/>
      <c r="HA122" s="37"/>
      <c r="HB122" s="37"/>
      <c r="HC122" s="37"/>
      <c r="HD122" s="37"/>
      <c r="HE122" s="37"/>
      <c r="HF122" s="37"/>
      <c r="HG122" s="37"/>
      <c r="HH122" s="37"/>
      <c r="HI122" s="37"/>
      <c r="HJ122" s="37"/>
      <c r="HK122" s="37"/>
      <c r="HL122" s="37"/>
      <c r="HM122" s="37"/>
      <c r="HN122" s="37"/>
      <c r="HO122" s="37"/>
      <c r="HP122" s="37"/>
      <c r="HQ122" s="37"/>
      <c r="HR122" s="37"/>
      <c r="HS122" s="37"/>
      <c r="HT122" s="37"/>
      <c r="HU122" s="37"/>
      <c r="HV122" s="37"/>
      <c r="HW122" s="37"/>
      <c r="HX122" s="37"/>
      <c r="HY122" s="37"/>
      <c r="HZ122" s="37"/>
      <c r="IA122" s="37"/>
      <c r="IB122" s="37"/>
      <c r="IC122" s="37"/>
    </row>
    <row r="123" spans="1:237">
      <c r="A123" s="312"/>
      <c r="B123" s="312"/>
      <c r="C123" s="312"/>
      <c r="D123" s="312"/>
      <c r="E123" s="312"/>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c r="FH123" s="37"/>
      <c r="FI123" s="37"/>
      <c r="FJ123" s="37"/>
      <c r="FK123" s="37"/>
      <c r="FL123" s="37"/>
      <c r="FM123" s="37"/>
      <c r="FN123" s="37"/>
      <c r="FO123" s="37"/>
      <c r="FP123" s="37"/>
      <c r="FQ123" s="37"/>
      <c r="FR123" s="37"/>
      <c r="FS123" s="37"/>
      <c r="FT123" s="37"/>
      <c r="FU123" s="37"/>
      <c r="FV123" s="37"/>
      <c r="FW123" s="37"/>
      <c r="FX123" s="37"/>
      <c r="FY123" s="37"/>
      <c r="FZ123" s="37"/>
      <c r="GA123" s="37"/>
      <c r="GB123" s="37"/>
      <c r="GC123" s="37"/>
      <c r="GD123" s="37"/>
      <c r="GE123" s="37"/>
      <c r="GF123" s="37"/>
      <c r="GG123" s="37"/>
      <c r="GH123" s="37"/>
      <c r="GI123" s="37"/>
      <c r="GJ123" s="37"/>
      <c r="GK123" s="37"/>
      <c r="GL123" s="37"/>
      <c r="GM123" s="37"/>
      <c r="GN123" s="37"/>
      <c r="GO123" s="37"/>
      <c r="GP123" s="37"/>
      <c r="GQ123" s="37"/>
      <c r="GR123" s="37"/>
      <c r="GS123" s="37"/>
      <c r="GT123" s="37"/>
      <c r="GU123" s="37"/>
      <c r="GV123" s="37"/>
      <c r="GW123" s="37"/>
      <c r="GX123" s="37"/>
      <c r="GY123" s="37"/>
      <c r="GZ123" s="37"/>
      <c r="HA123" s="37"/>
      <c r="HB123" s="37"/>
      <c r="HC123" s="37"/>
      <c r="HD123" s="37"/>
      <c r="HE123" s="37"/>
      <c r="HF123" s="37"/>
      <c r="HG123" s="37"/>
      <c r="HH123" s="37"/>
      <c r="HI123" s="37"/>
      <c r="HJ123" s="37"/>
      <c r="HK123" s="37"/>
      <c r="HL123" s="37"/>
      <c r="HM123" s="37"/>
      <c r="HN123" s="37"/>
      <c r="HO123" s="37"/>
      <c r="HP123" s="37"/>
      <c r="HQ123" s="37"/>
      <c r="HR123" s="37"/>
      <c r="HS123" s="37"/>
      <c r="HT123" s="37"/>
      <c r="HU123" s="37"/>
      <c r="HV123" s="37"/>
      <c r="HW123" s="37"/>
      <c r="HX123" s="37"/>
      <c r="HY123" s="37"/>
      <c r="HZ123" s="37"/>
      <c r="IA123" s="37"/>
      <c r="IB123" s="37"/>
      <c r="IC123" s="37"/>
    </row>
    <row r="124" spans="1:237">
      <c r="A124" s="312"/>
      <c r="B124" s="312"/>
      <c r="C124" s="312"/>
      <c r="D124" s="312"/>
      <c r="E124" s="312"/>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c r="FG124" s="37"/>
      <c r="FH124" s="37"/>
      <c r="FI124" s="37"/>
      <c r="FJ124" s="37"/>
      <c r="FK124" s="37"/>
      <c r="FL124" s="37"/>
      <c r="FM124" s="37"/>
      <c r="FN124" s="37"/>
      <c r="FO124" s="37"/>
      <c r="FP124" s="37"/>
      <c r="FQ124" s="37"/>
      <c r="FR124" s="37"/>
      <c r="FS124" s="37"/>
      <c r="FT124" s="37"/>
      <c r="FU124" s="37"/>
      <c r="FV124" s="37"/>
      <c r="FW124" s="37"/>
      <c r="FX124" s="37"/>
      <c r="FY124" s="37"/>
      <c r="FZ124" s="37"/>
      <c r="GA124" s="37"/>
      <c r="GB124" s="37"/>
      <c r="GC124" s="37"/>
      <c r="GD124" s="37"/>
      <c r="GE124" s="37"/>
      <c r="GF124" s="37"/>
      <c r="GG124" s="37"/>
      <c r="GH124" s="37"/>
      <c r="GI124" s="37"/>
      <c r="GJ124" s="37"/>
      <c r="GK124" s="37"/>
      <c r="GL124" s="37"/>
      <c r="GM124" s="37"/>
      <c r="GN124" s="37"/>
      <c r="GO124" s="37"/>
      <c r="GP124" s="37"/>
      <c r="GQ124" s="37"/>
      <c r="GR124" s="37"/>
      <c r="GS124" s="37"/>
      <c r="GT124" s="37"/>
      <c r="GU124" s="37"/>
      <c r="GV124" s="37"/>
      <c r="GW124" s="37"/>
      <c r="GX124" s="37"/>
      <c r="GY124" s="37"/>
      <c r="GZ124" s="37"/>
      <c r="HA124" s="37"/>
      <c r="HB124" s="37"/>
      <c r="HC124" s="37"/>
      <c r="HD124" s="37"/>
      <c r="HE124" s="37"/>
      <c r="HF124" s="37"/>
      <c r="HG124" s="37"/>
      <c r="HH124" s="37"/>
      <c r="HI124" s="37"/>
      <c r="HJ124" s="37"/>
      <c r="HK124" s="37"/>
      <c r="HL124" s="37"/>
      <c r="HM124" s="37"/>
      <c r="HN124" s="37"/>
      <c r="HO124" s="37"/>
      <c r="HP124" s="37"/>
      <c r="HQ124" s="37"/>
      <c r="HR124" s="37"/>
      <c r="HS124" s="37"/>
      <c r="HT124" s="37"/>
      <c r="HU124" s="37"/>
      <c r="HV124" s="37"/>
      <c r="HW124" s="37"/>
      <c r="HX124" s="37"/>
      <c r="HY124" s="37"/>
      <c r="HZ124" s="37"/>
      <c r="IA124" s="37"/>
      <c r="IB124" s="37"/>
      <c r="IC124" s="37"/>
    </row>
    <row r="125" spans="1:237">
      <c r="A125" s="312"/>
      <c r="B125" s="312"/>
      <c r="C125" s="312"/>
      <c r="D125" s="312"/>
      <c r="E125" s="312"/>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c r="FG125" s="37"/>
      <c r="FH125" s="37"/>
      <c r="FI125" s="37"/>
      <c r="FJ125" s="37"/>
      <c r="FK125" s="37"/>
      <c r="FL125" s="37"/>
      <c r="FM125" s="37"/>
      <c r="FN125" s="37"/>
      <c r="FO125" s="37"/>
      <c r="FP125" s="37"/>
      <c r="FQ125" s="37"/>
      <c r="FR125" s="37"/>
      <c r="FS125" s="37"/>
      <c r="FT125" s="37"/>
      <c r="FU125" s="37"/>
      <c r="FV125" s="37"/>
      <c r="FW125" s="37"/>
      <c r="FX125" s="37"/>
      <c r="FY125" s="37"/>
      <c r="FZ125" s="37"/>
      <c r="GA125" s="37"/>
      <c r="GB125" s="37"/>
      <c r="GC125" s="37"/>
      <c r="GD125" s="37"/>
      <c r="GE125" s="37"/>
      <c r="GF125" s="37"/>
      <c r="GG125" s="37"/>
      <c r="GH125" s="37"/>
      <c r="GI125" s="37"/>
      <c r="GJ125" s="37"/>
      <c r="GK125" s="37"/>
      <c r="GL125" s="37"/>
      <c r="GM125" s="37"/>
      <c r="GN125" s="37"/>
      <c r="GO125" s="37"/>
      <c r="GP125" s="37"/>
      <c r="GQ125" s="37"/>
      <c r="GR125" s="37"/>
      <c r="GS125" s="37"/>
      <c r="GT125" s="37"/>
      <c r="GU125" s="37"/>
      <c r="GV125" s="37"/>
      <c r="GW125" s="37"/>
      <c r="GX125" s="37"/>
      <c r="GY125" s="37"/>
      <c r="GZ125" s="37"/>
      <c r="HA125" s="37"/>
      <c r="HB125" s="37"/>
      <c r="HC125" s="37"/>
      <c r="HD125" s="37"/>
      <c r="HE125" s="37"/>
      <c r="HF125" s="37"/>
      <c r="HG125" s="37"/>
      <c r="HH125" s="37"/>
      <c r="HI125" s="37"/>
      <c r="HJ125" s="37"/>
      <c r="HK125" s="37"/>
      <c r="HL125" s="37"/>
      <c r="HM125" s="37"/>
      <c r="HN125" s="37"/>
      <c r="HO125" s="37"/>
      <c r="HP125" s="37"/>
      <c r="HQ125" s="37"/>
      <c r="HR125" s="37"/>
      <c r="HS125" s="37"/>
      <c r="HT125" s="37"/>
      <c r="HU125" s="37"/>
      <c r="HV125" s="37"/>
      <c r="HW125" s="37"/>
      <c r="HX125" s="37"/>
      <c r="HY125" s="37"/>
      <c r="HZ125" s="37"/>
      <c r="IA125" s="37"/>
      <c r="IB125" s="37"/>
      <c r="IC125" s="37"/>
    </row>
    <row r="126" spans="1:237">
      <c r="A126" s="312"/>
      <c r="B126" s="312"/>
      <c r="C126" s="312"/>
      <c r="D126" s="312"/>
      <c r="E126" s="312"/>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c r="FG126" s="37"/>
      <c r="FH126" s="37"/>
      <c r="FI126" s="37"/>
      <c r="FJ126" s="37"/>
      <c r="FK126" s="37"/>
      <c r="FL126" s="37"/>
      <c r="FM126" s="37"/>
      <c r="FN126" s="37"/>
      <c r="FO126" s="37"/>
      <c r="FP126" s="37"/>
      <c r="FQ126" s="37"/>
      <c r="FR126" s="37"/>
      <c r="FS126" s="37"/>
      <c r="FT126" s="37"/>
      <c r="FU126" s="37"/>
      <c r="FV126" s="37"/>
      <c r="FW126" s="37"/>
      <c r="FX126" s="37"/>
      <c r="FY126" s="37"/>
      <c r="FZ126" s="37"/>
      <c r="GA126" s="37"/>
      <c r="GB126" s="37"/>
      <c r="GC126" s="37"/>
      <c r="GD126" s="37"/>
      <c r="GE126" s="37"/>
      <c r="GF126" s="37"/>
      <c r="GG126" s="37"/>
      <c r="GH126" s="37"/>
      <c r="GI126" s="37"/>
      <c r="GJ126" s="37"/>
      <c r="GK126" s="37"/>
      <c r="GL126" s="37"/>
      <c r="GM126" s="37"/>
      <c r="GN126" s="37"/>
      <c r="GO126" s="37"/>
      <c r="GP126" s="37"/>
      <c r="GQ126" s="37"/>
      <c r="GR126" s="37"/>
      <c r="GS126" s="37"/>
      <c r="GT126" s="37"/>
      <c r="GU126" s="37"/>
      <c r="GV126" s="37"/>
      <c r="GW126" s="37"/>
      <c r="GX126" s="37"/>
      <c r="GY126" s="37"/>
      <c r="GZ126" s="37"/>
      <c r="HA126" s="37"/>
      <c r="HB126" s="37"/>
      <c r="HC126" s="37"/>
      <c r="HD126" s="37"/>
      <c r="HE126" s="37"/>
      <c r="HF126" s="37"/>
      <c r="HG126" s="37"/>
      <c r="HH126" s="37"/>
      <c r="HI126" s="37"/>
      <c r="HJ126" s="37"/>
      <c r="HK126" s="37"/>
      <c r="HL126" s="37"/>
      <c r="HM126" s="37"/>
      <c r="HN126" s="37"/>
      <c r="HO126" s="37"/>
      <c r="HP126" s="37"/>
      <c r="HQ126" s="37"/>
      <c r="HR126" s="37"/>
      <c r="HS126" s="37"/>
      <c r="HT126" s="37"/>
      <c r="HU126" s="37"/>
      <c r="HV126" s="37"/>
      <c r="HW126" s="37"/>
      <c r="HX126" s="37"/>
      <c r="HY126" s="37"/>
      <c r="HZ126" s="37"/>
      <c r="IA126" s="37"/>
      <c r="IB126" s="37"/>
      <c r="IC126" s="37"/>
    </row>
    <row r="127" spans="1:237">
      <c r="A127" s="312"/>
      <c r="B127" s="312"/>
      <c r="C127" s="312"/>
      <c r="D127" s="312"/>
      <c r="E127" s="312"/>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c r="FG127" s="37"/>
      <c r="FH127" s="37"/>
      <c r="FI127" s="37"/>
      <c r="FJ127" s="37"/>
      <c r="FK127" s="37"/>
      <c r="FL127" s="37"/>
      <c r="FM127" s="37"/>
      <c r="FN127" s="37"/>
      <c r="FO127" s="37"/>
      <c r="FP127" s="37"/>
      <c r="FQ127" s="37"/>
      <c r="FR127" s="37"/>
      <c r="FS127" s="37"/>
      <c r="FT127" s="37"/>
      <c r="FU127" s="37"/>
      <c r="FV127" s="37"/>
      <c r="FW127" s="37"/>
      <c r="FX127" s="37"/>
      <c r="FY127" s="37"/>
      <c r="FZ127" s="37"/>
      <c r="GA127" s="37"/>
      <c r="GB127" s="37"/>
      <c r="GC127" s="37"/>
      <c r="GD127" s="37"/>
      <c r="GE127" s="37"/>
      <c r="GF127" s="37"/>
      <c r="GG127" s="37"/>
      <c r="GH127" s="37"/>
      <c r="GI127" s="37"/>
      <c r="GJ127" s="37"/>
      <c r="GK127" s="37"/>
      <c r="GL127" s="37"/>
      <c r="GM127" s="37"/>
      <c r="GN127" s="37"/>
      <c r="GO127" s="37"/>
      <c r="GP127" s="37"/>
      <c r="GQ127" s="37"/>
      <c r="GR127" s="37"/>
      <c r="GS127" s="37"/>
      <c r="GT127" s="37"/>
      <c r="GU127" s="37"/>
      <c r="GV127" s="37"/>
      <c r="GW127" s="37"/>
      <c r="GX127" s="37"/>
      <c r="GY127" s="37"/>
      <c r="GZ127" s="37"/>
      <c r="HA127" s="37"/>
      <c r="HB127" s="37"/>
      <c r="HC127" s="37"/>
      <c r="HD127" s="37"/>
      <c r="HE127" s="37"/>
      <c r="HF127" s="37"/>
      <c r="HG127" s="37"/>
      <c r="HH127" s="37"/>
      <c r="HI127" s="37"/>
      <c r="HJ127" s="37"/>
      <c r="HK127" s="37"/>
      <c r="HL127" s="37"/>
      <c r="HM127" s="37"/>
      <c r="HN127" s="37"/>
      <c r="HO127" s="37"/>
      <c r="HP127" s="37"/>
      <c r="HQ127" s="37"/>
      <c r="HR127" s="37"/>
      <c r="HS127" s="37"/>
      <c r="HT127" s="37"/>
      <c r="HU127" s="37"/>
      <c r="HV127" s="37"/>
      <c r="HW127" s="37"/>
      <c r="HX127" s="37"/>
      <c r="HY127" s="37"/>
      <c r="HZ127" s="37"/>
      <c r="IA127" s="37"/>
      <c r="IB127" s="37"/>
      <c r="IC127" s="37"/>
    </row>
    <row r="128" spans="1:237">
      <c r="A128" s="312"/>
      <c r="B128" s="312"/>
      <c r="C128" s="312"/>
      <c r="D128" s="312"/>
      <c r="E128" s="312"/>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c r="EV128" s="37"/>
      <c r="EW128" s="37"/>
      <c r="EX128" s="37"/>
      <c r="EY128" s="37"/>
      <c r="EZ128" s="37"/>
      <c r="FA128" s="37"/>
      <c r="FB128" s="37"/>
      <c r="FC128" s="37"/>
      <c r="FD128" s="37"/>
      <c r="FE128" s="37"/>
      <c r="FF128" s="37"/>
      <c r="FG128" s="37"/>
      <c r="FH128" s="37"/>
      <c r="FI128" s="37"/>
      <c r="FJ128" s="37"/>
      <c r="FK128" s="37"/>
      <c r="FL128" s="37"/>
      <c r="FM128" s="37"/>
      <c r="FN128" s="37"/>
      <c r="FO128" s="37"/>
      <c r="FP128" s="37"/>
      <c r="FQ128" s="37"/>
      <c r="FR128" s="37"/>
      <c r="FS128" s="37"/>
      <c r="FT128" s="37"/>
      <c r="FU128" s="37"/>
      <c r="FV128" s="37"/>
      <c r="FW128" s="37"/>
      <c r="FX128" s="37"/>
      <c r="FY128" s="37"/>
      <c r="FZ128" s="37"/>
      <c r="GA128" s="37"/>
      <c r="GB128" s="37"/>
      <c r="GC128" s="37"/>
      <c r="GD128" s="37"/>
      <c r="GE128" s="37"/>
      <c r="GF128" s="37"/>
      <c r="GG128" s="37"/>
      <c r="GH128" s="37"/>
      <c r="GI128" s="37"/>
      <c r="GJ128" s="37"/>
      <c r="GK128" s="37"/>
      <c r="GL128" s="37"/>
      <c r="GM128" s="37"/>
      <c r="GN128" s="37"/>
      <c r="GO128" s="37"/>
      <c r="GP128" s="37"/>
      <c r="GQ128" s="37"/>
      <c r="GR128" s="37"/>
      <c r="GS128" s="37"/>
      <c r="GT128" s="37"/>
      <c r="GU128" s="37"/>
      <c r="GV128" s="37"/>
      <c r="GW128" s="37"/>
      <c r="GX128" s="37"/>
      <c r="GY128" s="37"/>
      <c r="GZ128" s="37"/>
      <c r="HA128" s="37"/>
      <c r="HB128" s="37"/>
      <c r="HC128" s="37"/>
      <c r="HD128" s="37"/>
      <c r="HE128" s="37"/>
      <c r="HF128" s="37"/>
      <c r="HG128" s="37"/>
      <c r="HH128" s="37"/>
      <c r="HI128" s="37"/>
      <c r="HJ128" s="37"/>
      <c r="HK128" s="37"/>
      <c r="HL128" s="37"/>
      <c r="HM128" s="37"/>
      <c r="HN128" s="37"/>
      <c r="HO128" s="37"/>
      <c r="HP128" s="37"/>
      <c r="HQ128" s="37"/>
      <c r="HR128" s="37"/>
      <c r="HS128" s="37"/>
      <c r="HT128" s="37"/>
      <c r="HU128" s="37"/>
      <c r="HV128" s="37"/>
      <c r="HW128" s="37"/>
      <c r="HX128" s="37"/>
      <c r="HY128" s="37"/>
      <c r="HZ128" s="37"/>
      <c r="IA128" s="37"/>
      <c r="IB128" s="37"/>
      <c r="IC128" s="37"/>
    </row>
    <row r="129" spans="1:237">
      <c r="A129" s="312"/>
      <c r="B129" s="36"/>
      <c r="C129" s="36"/>
      <c r="D129" s="36"/>
      <c r="E129" s="36"/>
      <c r="F129" s="36"/>
      <c r="G129" s="36"/>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c r="EV129" s="37"/>
      <c r="EW129" s="37"/>
      <c r="EX129" s="37"/>
      <c r="EY129" s="37"/>
      <c r="EZ129" s="37"/>
      <c r="FA129" s="37"/>
      <c r="FB129" s="37"/>
      <c r="FC129" s="37"/>
      <c r="FD129" s="37"/>
      <c r="FE129" s="37"/>
      <c r="FF129" s="37"/>
      <c r="FG129" s="37"/>
      <c r="FH129" s="37"/>
      <c r="FI129" s="37"/>
      <c r="FJ129" s="37"/>
      <c r="FK129" s="37"/>
      <c r="FL129" s="37"/>
      <c r="FM129" s="37"/>
      <c r="FN129" s="37"/>
      <c r="FO129" s="37"/>
      <c r="FP129" s="37"/>
      <c r="FQ129" s="37"/>
      <c r="FR129" s="37"/>
      <c r="FS129" s="37"/>
      <c r="FT129" s="37"/>
      <c r="FU129" s="37"/>
      <c r="FV129" s="37"/>
      <c r="FW129" s="37"/>
      <c r="FX129" s="37"/>
      <c r="FY129" s="37"/>
      <c r="FZ129" s="37"/>
      <c r="GA129" s="37"/>
      <c r="GB129" s="37"/>
      <c r="GC129" s="37"/>
      <c r="GD129" s="37"/>
      <c r="GE129" s="37"/>
      <c r="GF129" s="37"/>
      <c r="GG129" s="37"/>
      <c r="GH129" s="37"/>
      <c r="GI129" s="37"/>
      <c r="GJ129" s="37"/>
      <c r="GK129" s="37"/>
      <c r="GL129" s="37"/>
      <c r="GM129" s="37"/>
      <c r="GN129" s="37"/>
      <c r="GO129" s="37"/>
      <c r="GP129" s="37"/>
      <c r="GQ129" s="37"/>
      <c r="GR129" s="37"/>
      <c r="GS129" s="37"/>
      <c r="GT129" s="37"/>
      <c r="GU129" s="37"/>
      <c r="GV129" s="37"/>
      <c r="GW129" s="37"/>
      <c r="GX129" s="37"/>
      <c r="GY129" s="37"/>
      <c r="GZ129" s="37"/>
      <c r="HA129" s="37"/>
      <c r="HB129" s="37"/>
      <c r="HC129" s="37"/>
      <c r="HD129" s="37"/>
      <c r="HE129" s="37"/>
      <c r="HF129" s="37"/>
      <c r="HG129" s="37"/>
      <c r="HH129" s="37"/>
      <c r="HI129" s="37"/>
      <c r="HJ129" s="37"/>
      <c r="HK129" s="37"/>
      <c r="HL129" s="37"/>
      <c r="HM129" s="37"/>
      <c r="HN129" s="37"/>
      <c r="HO129" s="37"/>
      <c r="HP129" s="37"/>
      <c r="HQ129" s="37"/>
      <c r="HR129" s="37"/>
      <c r="HS129" s="37"/>
      <c r="HT129" s="37"/>
      <c r="HU129" s="37"/>
      <c r="HV129" s="37"/>
      <c r="HW129" s="37"/>
      <c r="HX129" s="37"/>
      <c r="HY129" s="37"/>
      <c r="HZ129" s="37"/>
      <c r="IA129" s="37"/>
      <c r="IB129" s="37"/>
      <c r="IC129" s="37"/>
    </row>
    <row r="130" spans="1:237" s="312" customFormat="1">
      <c r="B130" s="36"/>
      <c r="C130" s="36"/>
      <c r="D130" s="36"/>
      <c r="E130" s="36"/>
      <c r="F130" s="36"/>
      <c r="G130" s="36"/>
      <c r="H130" s="36"/>
      <c r="I130" s="36"/>
      <c r="J130" s="36"/>
      <c r="K130" s="36"/>
      <c r="L130" s="36"/>
      <c r="M130" s="36"/>
      <c r="N130" s="36"/>
      <c r="O130" s="36"/>
      <c r="P130" s="36"/>
    </row>
    <row r="131" spans="1:237" s="312" customFormat="1">
      <c r="B131" s="36"/>
      <c r="C131" s="36"/>
      <c r="D131" s="36"/>
      <c r="E131" s="36"/>
      <c r="F131" s="36"/>
      <c r="G131" s="36"/>
      <c r="H131" s="36"/>
      <c r="I131" s="36"/>
      <c r="J131" s="36"/>
      <c r="K131" s="36"/>
      <c r="L131" s="36"/>
      <c r="M131" s="36"/>
      <c r="N131" s="36"/>
      <c r="O131" s="36"/>
      <c r="P131" s="36"/>
    </row>
    <row r="132" spans="1:237" s="312" customFormat="1">
      <c r="B132" s="36"/>
      <c r="C132" s="36"/>
      <c r="D132" s="36"/>
      <c r="E132" s="36"/>
      <c r="F132" s="36"/>
      <c r="G132" s="36"/>
      <c r="H132" s="36"/>
      <c r="I132" s="36"/>
      <c r="J132" s="36"/>
      <c r="K132" s="36"/>
      <c r="L132" s="36"/>
      <c r="M132" s="36"/>
      <c r="N132" s="36"/>
      <c r="O132" s="36"/>
      <c r="P132" s="36"/>
    </row>
    <row r="133" spans="1:237" s="312" customFormat="1">
      <c r="B133" s="36"/>
      <c r="C133" s="36"/>
      <c r="D133" s="36"/>
      <c r="E133" s="36"/>
      <c r="F133" s="36"/>
      <c r="G133" s="36"/>
      <c r="H133" s="36"/>
      <c r="I133" s="36"/>
      <c r="J133" s="36"/>
      <c r="K133" s="36"/>
      <c r="L133" s="36"/>
      <c r="M133" s="36"/>
      <c r="N133" s="36"/>
      <c r="O133" s="36"/>
      <c r="P133" s="36"/>
    </row>
    <row r="134" spans="1:237" s="312" customFormat="1">
      <c r="B134" s="36"/>
      <c r="C134" s="36"/>
      <c r="D134" s="36"/>
      <c r="E134" s="36"/>
      <c r="F134" s="36"/>
      <c r="G134" s="36"/>
      <c r="H134" s="36"/>
      <c r="I134" s="36"/>
      <c r="J134" s="36"/>
      <c r="K134" s="36"/>
      <c r="L134" s="36"/>
      <c r="M134" s="36"/>
      <c r="N134" s="36"/>
      <c r="O134" s="36"/>
      <c r="P134" s="36"/>
    </row>
    <row r="135" spans="1:237" s="312" customFormat="1">
      <c r="B135" s="36"/>
      <c r="C135" s="36"/>
      <c r="D135" s="36"/>
      <c r="E135" s="36"/>
      <c r="F135" s="36"/>
      <c r="G135" s="36"/>
      <c r="H135" s="36"/>
      <c r="I135" s="36"/>
      <c r="J135" s="36"/>
      <c r="K135" s="36"/>
      <c r="L135" s="36"/>
      <c r="M135" s="36"/>
      <c r="N135" s="36"/>
      <c r="O135" s="36"/>
      <c r="P135" s="36"/>
    </row>
    <row r="136" spans="1:237" s="312" customFormat="1">
      <c r="B136" s="36"/>
      <c r="C136" s="36"/>
      <c r="D136" s="36"/>
      <c r="E136" s="36"/>
      <c r="F136" s="36"/>
      <c r="G136" s="36"/>
      <c r="H136" s="36"/>
      <c r="I136" s="36"/>
      <c r="J136" s="36"/>
      <c r="K136" s="36"/>
      <c r="L136" s="36"/>
      <c r="M136" s="36"/>
      <c r="N136" s="36"/>
      <c r="O136" s="36"/>
      <c r="P136" s="36"/>
    </row>
    <row r="137" spans="1:237" s="312" customFormat="1">
      <c r="B137" s="36"/>
      <c r="C137" s="36"/>
      <c r="D137" s="36"/>
      <c r="E137" s="36"/>
      <c r="F137" s="36"/>
      <c r="G137" s="36"/>
      <c r="H137" s="36"/>
      <c r="I137" s="36"/>
      <c r="J137" s="36"/>
      <c r="K137" s="36"/>
      <c r="L137" s="36"/>
      <c r="M137" s="36"/>
      <c r="N137" s="36"/>
      <c r="O137" s="36"/>
      <c r="P137" s="36"/>
    </row>
    <row r="138" spans="1:237" s="312" customFormat="1">
      <c r="H138" s="36"/>
      <c r="I138" s="36"/>
      <c r="J138" s="36"/>
      <c r="K138" s="36"/>
      <c r="L138" s="36"/>
      <c r="M138" s="36"/>
      <c r="N138" s="36"/>
      <c r="O138" s="36"/>
      <c r="P138" s="36"/>
    </row>
    <row r="139" spans="1:237" s="312" customFormat="1">
      <c r="H139" s="36"/>
      <c r="I139" s="36"/>
      <c r="J139" s="36"/>
      <c r="K139" s="36"/>
      <c r="L139" s="36"/>
      <c r="M139" s="36"/>
      <c r="N139" s="36"/>
      <c r="O139" s="36"/>
      <c r="P139" s="36"/>
    </row>
    <row r="140" spans="1:237" s="312" customFormat="1">
      <c r="H140" s="36"/>
      <c r="I140" s="36"/>
      <c r="J140" s="36"/>
      <c r="K140" s="36"/>
      <c r="L140" s="36"/>
      <c r="M140" s="36"/>
      <c r="N140" s="36"/>
      <c r="O140" s="36"/>
      <c r="P140" s="36"/>
    </row>
    <row r="141" spans="1:237" s="312" customFormat="1">
      <c r="H141" s="36"/>
      <c r="I141" s="36"/>
      <c r="J141" s="36"/>
      <c r="K141" s="36"/>
      <c r="L141" s="36"/>
      <c r="M141" s="36"/>
      <c r="N141" s="36"/>
      <c r="O141" s="36"/>
      <c r="P141" s="36"/>
    </row>
    <row r="142" spans="1:237" s="312" customFormat="1">
      <c r="H142" s="36"/>
      <c r="I142" s="36"/>
      <c r="J142" s="36"/>
      <c r="K142" s="36"/>
      <c r="L142" s="36"/>
      <c r="M142" s="36"/>
      <c r="N142" s="36"/>
      <c r="O142" s="36"/>
      <c r="P142" s="36"/>
    </row>
    <row r="143" spans="1:237" s="312" customFormat="1">
      <c r="H143" s="36"/>
      <c r="I143" s="36"/>
      <c r="J143" s="36"/>
      <c r="K143" s="36"/>
      <c r="L143" s="36"/>
      <c r="M143" s="36"/>
      <c r="N143" s="36"/>
      <c r="O143" s="36"/>
      <c r="P143" s="36"/>
    </row>
    <row r="144" spans="1:237" s="312" customFormat="1">
      <c r="H144" s="36"/>
      <c r="I144" s="36"/>
      <c r="J144" s="36"/>
      <c r="K144" s="36"/>
      <c r="L144" s="36"/>
      <c r="M144" s="36"/>
      <c r="N144" s="36"/>
      <c r="O144" s="36"/>
      <c r="P144" s="36"/>
    </row>
    <row r="145" spans="8:16" s="312" customFormat="1">
      <c r="H145" s="36"/>
      <c r="I145" s="36"/>
      <c r="J145" s="36"/>
      <c r="K145" s="36"/>
      <c r="L145" s="36"/>
      <c r="M145" s="36"/>
      <c r="N145" s="36"/>
      <c r="O145" s="36"/>
      <c r="P145" s="36"/>
    </row>
    <row r="146" spans="8:16" s="312" customFormat="1">
      <c r="H146" s="36"/>
      <c r="I146" s="36"/>
      <c r="J146" s="36"/>
      <c r="K146" s="36"/>
      <c r="L146" s="36"/>
      <c r="M146" s="36"/>
      <c r="N146" s="36"/>
      <c r="O146" s="36"/>
      <c r="P146" s="36"/>
    </row>
    <row r="147" spans="8:16" s="312" customFormat="1">
      <c r="H147" s="36"/>
      <c r="I147" s="36"/>
      <c r="J147" s="36"/>
      <c r="K147" s="36"/>
      <c r="L147" s="36"/>
      <c r="M147" s="36"/>
      <c r="N147" s="36"/>
      <c r="O147" s="36"/>
      <c r="P147" s="36"/>
    </row>
    <row r="148" spans="8:16" s="312" customFormat="1">
      <c r="H148" s="36"/>
      <c r="I148" s="36"/>
      <c r="J148" s="36"/>
      <c r="K148" s="36"/>
      <c r="L148" s="36"/>
      <c r="M148" s="36"/>
      <c r="N148" s="36"/>
      <c r="O148" s="36"/>
      <c r="P148" s="36"/>
    </row>
    <row r="149" spans="8:16" s="312" customFormat="1">
      <c r="H149" s="36"/>
      <c r="I149" s="36"/>
      <c r="J149" s="36"/>
      <c r="K149" s="36"/>
      <c r="L149" s="36"/>
      <c r="M149" s="36"/>
      <c r="N149" s="36"/>
      <c r="O149" s="36"/>
      <c r="P149" s="36"/>
    </row>
    <row r="150" spans="8:16" s="312" customFormat="1">
      <c r="H150" s="36"/>
      <c r="I150" s="36"/>
      <c r="J150" s="36"/>
      <c r="K150" s="36"/>
      <c r="L150" s="36"/>
      <c r="M150" s="36"/>
      <c r="N150" s="36"/>
      <c r="O150" s="36"/>
      <c r="P150" s="36"/>
    </row>
    <row r="151" spans="8:16" s="312" customFormat="1">
      <c r="H151" s="36"/>
      <c r="I151" s="36"/>
      <c r="J151" s="36"/>
      <c r="K151" s="36"/>
      <c r="L151" s="36"/>
      <c r="M151" s="36"/>
      <c r="N151" s="36"/>
      <c r="O151" s="36"/>
      <c r="P151" s="36"/>
    </row>
    <row r="152" spans="8:16" s="312" customFormat="1">
      <c r="H152" s="36"/>
      <c r="I152" s="36"/>
      <c r="J152" s="36"/>
      <c r="K152" s="36"/>
      <c r="L152" s="36"/>
      <c r="M152" s="36"/>
      <c r="N152" s="36"/>
      <c r="O152" s="36"/>
      <c r="P152" s="36"/>
    </row>
    <row r="153" spans="8:16" s="312" customFormat="1">
      <c r="H153" s="36"/>
      <c r="I153" s="36"/>
      <c r="J153" s="36"/>
      <c r="K153" s="36"/>
      <c r="L153" s="36"/>
      <c r="M153" s="36"/>
      <c r="N153" s="36"/>
      <c r="O153" s="36"/>
      <c r="P153" s="36"/>
    </row>
    <row r="154" spans="8:16" s="312" customFormat="1">
      <c r="H154" s="36"/>
      <c r="I154" s="36"/>
      <c r="J154" s="36"/>
      <c r="K154" s="36"/>
      <c r="L154" s="36"/>
      <c r="M154" s="36"/>
      <c r="N154" s="36"/>
      <c r="O154" s="36"/>
      <c r="P154" s="36"/>
    </row>
  </sheetData>
  <sheetProtection sheet="1"/>
  <mergeCells count="23">
    <mergeCell ref="A8:C8"/>
    <mergeCell ref="D1:H1"/>
    <mergeCell ref="A4:C4"/>
    <mergeCell ref="A5:C5"/>
    <mergeCell ref="A6:C6"/>
    <mergeCell ref="A7:C7"/>
    <mergeCell ref="A9:C9"/>
    <mergeCell ref="A10:C10"/>
    <mergeCell ref="A11:C11"/>
    <mergeCell ref="A12:C12"/>
    <mergeCell ref="A13:C13"/>
    <mergeCell ref="A14:C14"/>
    <mergeCell ref="B16:D16"/>
    <mergeCell ref="B19:E19"/>
    <mergeCell ref="B27:E27"/>
    <mergeCell ref="B30:B31"/>
    <mergeCell ref="B32:B33"/>
    <mergeCell ref="B115:E115"/>
    <mergeCell ref="B71:C71"/>
    <mergeCell ref="B77:C77"/>
    <mergeCell ref="B84:E84"/>
    <mergeCell ref="B99:E99"/>
    <mergeCell ref="B87:E87"/>
  </mergeCells>
  <dataValidations count="2">
    <dataValidation type="list" allowBlank="1" showInputMessage="1" showErrorMessage="1" sqref="L24" xr:uid="{05700FAA-39C8-4122-8BEA-F7B6E4C55A5A}">
      <formula1>$N$8:$N$11</formula1>
    </dataValidation>
    <dataValidation type="list" allowBlank="1" showInputMessage="1" showErrorMessage="1" sqref="L16" xr:uid="{907E36E6-5D69-4023-AFAE-601EA1BBBC28}">
      <formula1>$N$16:$N$20</formula1>
    </dataValidation>
  </dataValidations>
  <hyperlinks>
    <hyperlink ref="A4" location="'Entrada de dades'!Capítol_1_Sostenibilitat_ambiental" display="Capítol 1. Sostenibilitat ambiental: canvi climàtic - càlcul de la petjada de carboni de l'esdeveniment" xr:uid="{535C9362-426A-405C-8B82-44DDBE462901}"/>
    <hyperlink ref="A5" location="'Entrada de dades'!Secció_1.1_Mobilitat" display="1.1. Mobilitat" xr:uid="{3B64B7E8-2BA7-4147-886A-82A558F68AED}"/>
    <hyperlink ref="A6" location="'Entrada de dades'!Secció_1.2_Energie_Instal·lacions" display="1.2. Energia a les instal·lacions (lloc on se celebra l'esdeveniment i pernoctacions)" xr:uid="{A2555671-7E90-40CA-8081-7C24E81E92B2}"/>
    <hyperlink ref="A7" location="'Entrada de dades'!Secció_1.3_Materials" display="1.3. Materials" xr:uid="{9B600EDD-D604-4D24-80B4-5879F9B3E794}"/>
    <hyperlink ref="A8" location="'Entrada de dades'!Capítol_2_Sostenibilitat_social" display="Capítol 2. Sostenibilitat social" xr:uid="{FE938508-C450-47E3-B31B-136B8A269FA7}"/>
    <hyperlink ref="A9" location="'Entrada de dades'!Secció_2.1_Igualtat_Gènere" display="2.1. Igualtat de gènere" xr:uid="{211062E2-1EC9-405A-B21F-32CDF1C5B7C7}"/>
    <hyperlink ref="A10" location="'Entrada de dades'!Secció_2.2_Inclusió_Origen" display="2.2. Inclusió d'origen o procedència" xr:uid="{5CE4293A-7E4F-4D9E-8291-2D80415E0921}"/>
    <hyperlink ref="A11" location="'Entrada de dades'!Secció_2.3_Inclusió_Persones_Discapacitat" display="2.3. Inclusió de persones amb discapacitat" xr:uid="{C379DA3E-9D42-4763-B04F-F89034395E9F}"/>
    <hyperlink ref="A4:C4" location="'Espai esdeveniment'!A16" display="Capítol 1. Sostenibilitat ambiental: canvi climàtic - càlcul de la petjada de carboni de l'esdeveniment" xr:uid="{232C3A3E-9B0D-4943-A4CB-35FD6300DFA2}"/>
    <hyperlink ref="A5:C5" location="'Espai esdeveniment'!A17" display="1.1. Mobilitat" xr:uid="{27AC2B3D-EE39-4D44-A291-C58C571F077E}"/>
    <hyperlink ref="A6:C6" location="'Espai esdeveniment'!A25" display="1.2. Energia a les instal·lacions (lloc on se celebra l'esdeveniment i pernoctacions)" xr:uid="{A93593C4-86F5-4EA2-90BE-2E83BC28BC7E}"/>
    <hyperlink ref="A7:C7" location="'Espai esdeveniment'!A35" display="1.3. Materials" xr:uid="{CA17DA9E-0732-4377-8A30-A4F890A58566}"/>
    <hyperlink ref="A8:C8" location="'Espai esdeveniment'!A47" display="Capítol 2. Sostenibilitat social" xr:uid="{16DB8806-2F36-490D-B73B-889E7361F6B9}"/>
    <hyperlink ref="A9:C9" location="'Espai esdeveniment'!A48" display="2.1. Igualtat de gènere" xr:uid="{B47F057A-7080-42AB-819E-9C902839E758}"/>
    <hyperlink ref="A10:C10" location="'Espai esdeveniment'!A71" display="2.2. Inclusió d'origen o procedència" xr:uid="{E3D02421-1648-4668-8AA3-5E4E9F928881}"/>
    <hyperlink ref="A11:C11" location="'Espai esdeveniment'!A77" display="2.3. Inclusió de persones amb diversitat funcional" xr:uid="{AD2D7281-EDE5-4392-8220-7B45DD113EF8}"/>
    <hyperlink ref="A12" location="'Entrada de dades'!Capítol_3_Sostenibilitat_Econòmica" display="Capítul 3. Sostenibilitat econòmica" xr:uid="{43F908A9-D07B-40CE-8548-6AF36A08C528}"/>
    <hyperlink ref="A13" location="'Entrada de dades'!Secció_3.1_Empreses_Locals" display="3.1. Empreses locals" xr:uid="{5B293C8D-A1FD-4317-92BB-5D09E13AAEED}"/>
    <hyperlink ref="A14" location="'Entrada de dades'!Secció_3.2_Retribució_Justa" display="3.2. Retribució justa" xr:uid="{7AA149E6-461F-4BEE-AEE6-F5FA7AB8EFEF}"/>
    <hyperlink ref="A12:C12" location="'Espai esdeveniment'!A84" display="Capítol 3. Sostenibilitat econòmica" xr:uid="{D9478A6A-4FF1-4F00-9B28-2076E388A54D}"/>
    <hyperlink ref="A13:C13" location="'Espai esdeveniment'!A85" display="3.1. Empreses locals" xr:uid="{4E1316A9-A55B-42DC-9515-4AEF53706C45}"/>
    <hyperlink ref="A14:C14" location="'Espai esdeveniment'!A97" display="3.2. Retribució justa" xr:uid="{00ACD9A6-DBC0-4A6F-B73C-8A246913A4FA}"/>
  </hyperlinks>
  <pageMargins left="0.7" right="0.7" top="0.75" bottom="0.75" header="0.3" footer="0.3"/>
  <drawing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B4DA-8291-4D2C-8E09-77C66B5600D7}">
  <dimension ref="A1:IC147"/>
  <sheetViews>
    <sheetView showGridLines="0" topLeftCell="A116" workbookViewId="0">
      <selection activeCell="C112" sqref="C112:E124"/>
    </sheetView>
  </sheetViews>
  <sheetFormatPr baseColWidth="10" defaultColWidth="9.109375" defaultRowHeight="14.4"/>
  <cols>
    <col min="1" max="1" width="10.44140625" style="37" customWidth="1"/>
    <col min="2" max="2" width="59.109375" style="37" customWidth="1"/>
    <col min="3" max="3" width="70.44140625" style="37" customWidth="1"/>
    <col min="4" max="4" width="24.109375" style="37" bestFit="1" customWidth="1"/>
    <col min="5" max="5" width="27.109375" style="37" customWidth="1"/>
    <col min="6" max="7" width="10.44140625" style="312" customWidth="1"/>
    <col min="8" max="8" width="11.44140625" style="36" bestFit="1" customWidth="1"/>
    <col min="9" max="16" width="9.109375" style="36"/>
    <col min="17" max="237" width="9.109375" style="312"/>
    <col min="238" max="16384" width="9.109375" style="37"/>
  </cols>
  <sheetData>
    <row r="1" spans="1:16" s="312" customFormat="1" ht="50.25" customHeight="1">
      <c r="A1" s="311" t="s">
        <v>447</v>
      </c>
      <c r="C1"/>
      <c r="D1" s="730"/>
      <c r="E1" s="730"/>
      <c r="F1" s="730"/>
      <c r="G1" s="730"/>
      <c r="H1" s="730"/>
      <c r="I1" s="36"/>
      <c r="J1" s="36"/>
      <c r="K1" s="36"/>
      <c r="L1" s="36"/>
      <c r="M1" s="36"/>
      <c r="N1" s="36"/>
      <c r="O1" s="36"/>
      <c r="P1" s="36"/>
    </row>
    <row r="2" spans="1:16" s="488" customFormat="1" ht="18">
      <c r="A2" s="38" t="s">
        <v>1</v>
      </c>
      <c r="C2" s="489"/>
      <c r="D2" s="490"/>
      <c r="E2" s="490"/>
      <c r="F2" s="490"/>
      <c r="G2" s="490"/>
      <c r="H2" s="490"/>
      <c r="I2" s="489"/>
      <c r="J2" s="489"/>
      <c r="K2" s="489"/>
      <c r="L2" s="489"/>
      <c r="M2" s="489"/>
      <c r="N2" s="489"/>
      <c r="O2" s="489"/>
      <c r="P2" s="489"/>
    </row>
    <row r="3" spans="1:16" s="488" customFormat="1" ht="18" hidden="1">
      <c r="A3" s="38"/>
      <c r="C3" s="489"/>
      <c r="D3" s="490"/>
      <c r="E3" s="490"/>
      <c r="F3" s="490"/>
      <c r="G3" s="490"/>
      <c r="H3" s="490"/>
      <c r="I3" s="489"/>
      <c r="J3" s="489"/>
      <c r="K3" s="489"/>
      <c r="L3" s="489"/>
      <c r="M3" s="489"/>
      <c r="N3" s="489"/>
      <c r="O3" s="489"/>
      <c r="P3" s="489"/>
    </row>
    <row r="4" spans="1:16" s="312" customFormat="1" ht="15.6">
      <c r="A4" s="750" t="s">
        <v>10</v>
      </c>
      <c r="B4" s="750"/>
      <c r="C4" s="750"/>
      <c r="D4" s="480"/>
      <c r="E4" s="480"/>
      <c r="F4" s="480"/>
      <c r="G4" s="480"/>
      <c r="H4" s="480"/>
      <c r="I4" s="36"/>
      <c r="J4" s="36"/>
      <c r="K4" s="36"/>
      <c r="L4" s="36"/>
      <c r="M4" s="36"/>
      <c r="N4" s="36"/>
      <c r="O4" s="36"/>
      <c r="P4" s="36"/>
    </row>
    <row r="5" spans="1:16" s="312" customFormat="1" ht="15.6">
      <c r="A5" s="750" t="s">
        <v>11</v>
      </c>
      <c r="B5" s="750"/>
      <c r="C5" s="750"/>
      <c r="D5" s="480"/>
      <c r="E5" s="480"/>
      <c r="F5" s="480"/>
      <c r="G5" s="480"/>
      <c r="H5" s="480"/>
      <c r="I5" s="36"/>
      <c r="J5" s="36"/>
      <c r="K5" s="36"/>
      <c r="L5" s="36"/>
      <c r="M5" s="36"/>
      <c r="N5" s="36"/>
      <c r="O5" s="36"/>
      <c r="P5" s="36"/>
    </row>
    <row r="6" spans="1:16" s="312" customFormat="1" ht="15.6">
      <c r="A6" s="750" t="s">
        <v>13</v>
      </c>
      <c r="B6" s="750"/>
      <c r="C6" s="750"/>
      <c r="D6" s="480"/>
      <c r="E6" s="480"/>
      <c r="F6" s="480"/>
      <c r="G6" s="480"/>
      <c r="H6" s="480"/>
      <c r="I6" s="36"/>
      <c r="J6" s="36"/>
      <c r="K6" s="36"/>
      <c r="L6" s="36"/>
      <c r="M6" s="36"/>
      <c r="N6" s="36"/>
      <c r="O6" s="36"/>
      <c r="P6" s="36"/>
    </row>
    <row r="7" spans="1:16" s="312" customFormat="1" ht="15.6">
      <c r="A7" s="750" t="s">
        <v>14</v>
      </c>
      <c r="B7" s="750"/>
      <c r="C7" s="750"/>
      <c r="D7" s="480"/>
      <c r="E7" s="480"/>
      <c r="F7" s="480"/>
      <c r="G7" s="480"/>
      <c r="H7" s="480"/>
      <c r="I7" s="36"/>
      <c r="J7" s="36"/>
      <c r="K7" s="36"/>
      <c r="L7" s="36"/>
      <c r="M7" s="36"/>
      <c r="N7" s="36"/>
      <c r="O7" s="36"/>
      <c r="P7" s="36"/>
    </row>
    <row r="8" spans="1:16" s="312" customFormat="1" ht="15.6">
      <c r="A8" s="750" t="s">
        <v>15</v>
      </c>
      <c r="B8" s="750"/>
      <c r="C8" s="750"/>
      <c r="D8" s="480"/>
      <c r="E8" s="480"/>
      <c r="F8" s="480"/>
      <c r="G8" s="480"/>
      <c r="H8" s="480"/>
      <c r="I8" s="36"/>
      <c r="J8" s="36"/>
      <c r="K8" s="36"/>
      <c r="L8" s="36"/>
      <c r="M8" s="36"/>
      <c r="N8" s="36"/>
      <c r="O8" s="36"/>
      <c r="P8" s="36"/>
    </row>
    <row r="9" spans="1:16" s="312" customFormat="1" ht="15.6">
      <c r="A9" s="750" t="s">
        <v>16</v>
      </c>
      <c r="B9" s="750"/>
      <c r="C9" s="750"/>
      <c r="D9" s="480"/>
      <c r="E9" s="480"/>
      <c r="F9" s="480"/>
      <c r="G9" s="480"/>
      <c r="H9" s="480"/>
      <c r="I9" s="36"/>
      <c r="J9" s="36"/>
      <c r="K9" s="36"/>
      <c r="L9" s="36"/>
      <c r="M9" s="36"/>
      <c r="N9" s="36"/>
      <c r="O9" s="36"/>
      <c r="P9" s="36"/>
    </row>
    <row r="10" spans="1:16" s="312" customFormat="1" ht="15.6">
      <c r="A10" s="750" t="s">
        <v>17</v>
      </c>
      <c r="B10" s="750"/>
      <c r="C10" s="750"/>
      <c r="D10" s="480"/>
      <c r="E10" s="480"/>
      <c r="F10" s="480"/>
      <c r="G10" s="480"/>
      <c r="H10" s="480"/>
      <c r="I10" s="36"/>
      <c r="J10" s="36"/>
      <c r="K10" s="36"/>
      <c r="L10" s="36"/>
      <c r="M10" s="36"/>
      <c r="N10" s="36"/>
      <c r="O10" s="36"/>
      <c r="P10" s="36"/>
    </row>
    <row r="11" spans="1:16" s="312" customFormat="1" ht="15.6">
      <c r="A11" s="750" t="s">
        <v>438</v>
      </c>
      <c r="B11" s="750"/>
      <c r="C11" s="750"/>
      <c r="D11" s="480"/>
      <c r="E11" s="480"/>
      <c r="F11" s="480"/>
      <c r="G11" s="480"/>
      <c r="H11" s="480"/>
      <c r="I11" s="36"/>
      <c r="J11" s="36"/>
      <c r="K11" s="36"/>
      <c r="L11" s="36"/>
      <c r="M11" s="36"/>
      <c r="N11" s="36"/>
      <c r="O11" s="36"/>
      <c r="P11" s="36"/>
    </row>
    <row r="12" spans="1:16" s="312" customFormat="1" ht="15.6">
      <c r="A12" s="750" t="s">
        <v>18</v>
      </c>
      <c r="B12" s="750"/>
      <c r="C12" s="750"/>
      <c r="D12" s="480"/>
      <c r="E12" s="480"/>
      <c r="F12" s="480"/>
      <c r="G12" s="480"/>
      <c r="H12" s="480"/>
      <c r="I12" s="36"/>
      <c r="J12" s="36"/>
      <c r="K12" s="36"/>
      <c r="L12" s="36"/>
      <c r="M12" s="36"/>
      <c r="N12" s="36"/>
      <c r="O12" s="36"/>
      <c r="P12" s="36"/>
    </row>
    <row r="13" spans="1:16" s="312" customFormat="1" ht="15.6">
      <c r="A13" s="750" t="s">
        <v>19</v>
      </c>
      <c r="B13" s="750"/>
      <c r="C13" s="750"/>
      <c r="D13" s="480"/>
      <c r="E13" s="480"/>
      <c r="F13" s="480"/>
      <c r="G13" s="480"/>
      <c r="H13" s="480"/>
      <c r="I13" s="36"/>
      <c r="J13" s="36"/>
      <c r="K13" s="36"/>
      <c r="L13" s="36"/>
      <c r="M13" s="36"/>
      <c r="N13" s="36"/>
      <c r="O13" s="36"/>
      <c r="P13" s="36"/>
    </row>
    <row r="14" spans="1:16" s="312" customFormat="1">
      <c r="A14" s="726" t="s">
        <v>20</v>
      </c>
      <c r="B14" s="726"/>
      <c r="C14" s="726"/>
      <c r="D14" s="480"/>
      <c r="E14" s="480"/>
      <c r="F14" s="480"/>
      <c r="G14" s="480"/>
      <c r="H14" s="480"/>
      <c r="I14" s="36"/>
      <c r="J14" s="36"/>
      <c r="K14" s="36"/>
      <c r="L14" s="36"/>
      <c r="M14" s="36"/>
      <c r="N14" s="36"/>
      <c r="O14" s="36"/>
      <c r="P14" s="36"/>
    </row>
    <row r="15" spans="1:16" s="312" customFormat="1" ht="15.6">
      <c r="A15" s="482"/>
      <c r="B15" s="482"/>
      <c r="C15" s="482"/>
      <c r="D15" s="480"/>
      <c r="E15" s="480"/>
      <c r="F15" s="480"/>
      <c r="G15" s="480"/>
      <c r="H15" s="480"/>
      <c r="I15" s="36"/>
      <c r="J15" s="36"/>
      <c r="K15" s="36"/>
      <c r="L15" s="36"/>
      <c r="M15" s="36"/>
      <c r="N15" s="36"/>
      <c r="O15" s="36"/>
      <c r="P15" s="36"/>
    </row>
    <row r="16" spans="1:16" s="312" customFormat="1" ht="17.25" customHeight="1">
      <c r="A16" s="481"/>
      <c r="B16" s="481"/>
      <c r="C16" s="481"/>
      <c r="D16" s="480"/>
      <c r="E16" s="480"/>
      <c r="F16" s="480"/>
      <c r="G16" s="480"/>
      <c r="H16" s="480"/>
      <c r="I16" s="36"/>
      <c r="J16" s="36"/>
      <c r="K16" s="36"/>
      <c r="L16" s="36"/>
      <c r="M16" s="36"/>
      <c r="N16" s="36"/>
      <c r="O16" s="36"/>
      <c r="P16" s="36"/>
    </row>
    <row r="17" spans="1:237" ht="42" customHeight="1">
      <c r="A17" s="492">
        <v>1</v>
      </c>
      <c r="B17" s="734" t="s">
        <v>22</v>
      </c>
      <c r="C17" s="734"/>
      <c r="D17" s="734"/>
      <c r="E17" s="493"/>
      <c r="G17" s="480"/>
      <c r="H17" s="312"/>
    </row>
    <row r="18" spans="1:237" s="498" customFormat="1" ht="21">
      <c r="A18" s="494" t="s">
        <v>23</v>
      </c>
      <c r="B18" s="495" t="s">
        <v>24</v>
      </c>
      <c r="C18" s="496"/>
      <c r="D18" s="496"/>
      <c r="E18" s="496"/>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2"/>
      <c r="CO18" s="312"/>
      <c r="CP18" s="312"/>
      <c r="CQ18" s="312"/>
      <c r="CR18" s="312"/>
      <c r="CS18" s="312"/>
      <c r="CT18" s="312"/>
      <c r="CU18" s="312"/>
      <c r="CV18" s="312"/>
      <c r="CW18" s="312"/>
      <c r="CX18" s="312"/>
      <c r="CY18" s="312"/>
      <c r="CZ18" s="312"/>
      <c r="DA18" s="312"/>
      <c r="DB18" s="312"/>
      <c r="DC18" s="312"/>
      <c r="DD18" s="312"/>
      <c r="DE18" s="312"/>
      <c r="DF18" s="312"/>
      <c r="DG18" s="312"/>
      <c r="DH18" s="312"/>
      <c r="DI18" s="312"/>
      <c r="DJ18" s="312"/>
      <c r="DK18" s="312"/>
      <c r="DL18" s="312"/>
      <c r="DM18" s="312"/>
      <c r="DN18" s="312"/>
      <c r="DO18" s="312"/>
      <c r="DP18" s="312"/>
      <c r="DQ18" s="312"/>
      <c r="DR18" s="312"/>
      <c r="DS18" s="312"/>
      <c r="DT18" s="312"/>
      <c r="DU18" s="312"/>
      <c r="DV18" s="312"/>
      <c r="DW18" s="312"/>
      <c r="DX18" s="312"/>
      <c r="DY18" s="312"/>
      <c r="DZ18" s="312"/>
      <c r="EA18" s="312"/>
      <c r="EB18" s="312"/>
      <c r="EC18" s="312"/>
      <c r="ED18" s="312"/>
      <c r="EE18" s="312"/>
      <c r="EF18" s="312"/>
      <c r="EG18" s="312"/>
      <c r="EH18" s="312"/>
      <c r="EI18" s="312"/>
      <c r="EJ18" s="312"/>
      <c r="EK18" s="312"/>
      <c r="EL18" s="312"/>
      <c r="EM18" s="312"/>
      <c r="EN18" s="312"/>
      <c r="EO18" s="312"/>
      <c r="EP18" s="312"/>
      <c r="EQ18" s="312"/>
      <c r="ER18" s="312"/>
      <c r="ES18" s="312"/>
      <c r="ET18" s="312"/>
      <c r="EU18" s="312"/>
      <c r="EV18" s="312"/>
      <c r="EW18" s="312"/>
      <c r="EX18" s="312"/>
      <c r="EY18" s="312"/>
      <c r="EZ18" s="312"/>
      <c r="FA18" s="312"/>
      <c r="FB18" s="312"/>
      <c r="FC18" s="312"/>
      <c r="FD18" s="312"/>
      <c r="FE18" s="312"/>
      <c r="FF18" s="312"/>
      <c r="FG18" s="312"/>
      <c r="FH18" s="312"/>
      <c r="FI18" s="312"/>
      <c r="FJ18" s="312"/>
      <c r="FK18" s="312"/>
      <c r="FL18" s="312"/>
      <c r="FM18" s="312"/>
      <c r="FN18" s="312"/>
      <c r="FO18" s="312"/>
      <c r="FP18" s="312"/>
      <c r="FQ18" s="312"/>
      <c r="FR18" s="312"/>
      <c r="FS18" s="312"/>
      <c r="FT18" s="312"/>
      <c r="FU18" s="312"/>
      <c r="FV18" s="312"/>
      <c r="FW18" s="312"/>
      <c r="FX18" s="312"/>
      <c r="FY18" s="312"/>
      <c r="FZ18" s="312"/>
      <c r="GA18" s="312"/>
      <c r="GB18" s="312"/>
      <c r="GC18" s="312"/>
      <c r="GD18" s="312"/>
      <c r="GE18" s="312"/>
      <c r="GF18" s="312"/>
      <c r="GG18" s="312"/>
      <c r="GH18" s="312"/>
      <c r="GI18" s="312"/>
      <c r="GJ18" s="312"/>
      <c r="GK18" s="312"/>
      <c r="GL18" s="312"/>
      <c r="GM18" s="312"/>
      <c r="GN18" s="312"/>
      <c r="GO18" s="312"/>
      <c r="GP18" s="312"/>
      <c r="GQ18" s="312"/>
      <c r="GR18" s="312"/>
      <c r="GS18" s="312"/>
      <c r="GT18" s="312"/>
      <c r="GU18" s="312"/>
      <c r="GV18" s="312"/>
      <c r="GW18" s="312"/>
      <c r="GX18" s="312"/>
      <c r="GY18" s="312"/>
      <c r="GZ18" s="312"/>
      <c r="HA18" s="312"/>
      <c r="HB18" s="312"/>
      <c r="HC18" s="312"/>
      <c r="HD18" s="312"/>
      <c r="HE18" s="312"/>
      <c r="HF18" s="312"/>
      <c r="HG18" s="312"/>
      <c r="HH18" s="312"/>
      <c r="HI18" s="312"/>
      <c r="HJ18" s="312"/>
      <c r="HK18" s="312"/>
      <c r="HL18" s="312"/>
      <c r="HM18" s="312"/>
      <c r="HN18" s="312"/>
      <c r="HO18" s="312"/>
      <c r="HP18" s="312"/>
      <c r="HQ18" s="312"/>
      <c r="HR18" s="312"/>
      <c r="HS18" s="312"/>
      <c r="HT18" s="312"/>
      <c r="HU18" s="312"/>
      <c r="HV18" s="312"/>
      <c r="HW18" s="312"/>
      <c r="HX18" s="312"/>
      <c r="HY18" s="312"/>
      <c r="HZ18" s="312"/>
      <c r="IA18" s="312"/>
      <c r="IB18" s="312"/>
      <c r="IC18" s="312"/>
    </row>
    <row r="19" spans="1:237" s="498" customFormat="1" ht="21" hidden="1">
      <c r="A19" s="494"/>
      <c r="B19" s="495"/>
      <c r="C19" s="496"/>
      <c r="D19" s="496"/>
      <c r="E19" s="496"/>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c r="BY19" s="312"/>
      <c r="BZ19" s="312"/>
      <c r="CA19" s="312"/>
      <c r="CB19" s="312"/>
      <c r="CC19" s="312"/>
      <c r="CD19" s="312"/>
      <c r="CE19" s="312"/>
      <c r="CF19" s="312"/>
      <c r="CG19" s="312"/>
      <c r="CH19" s="312"/>
      <c r="CI19" s="312"/>
      <c r="CJ19" s="312"/>
      <c r="CK19" s="312"/>
      <c r="CL19" s="312"/>
      <c r="CM19" s="312"/>
      <c r="CN19" s="312"/>
      <c r="CO19" s="312"/>
      <c r="CP19" s="312"/>
      <c r="CQ19" s="312"/>
      <c r="CR19" s="312"/>
      <c r="CS19" s="312"/>
      <c r="CT19" s="312"/>
      <c r="CU19" s="312"/>
      <c r="CV19" s="312"/>
      <c r="CW19" s="312"/>
      <c r="CX19" s="312"/>
      <c r="CY19" s="312"/>
      <c r="CZ19" s="312"/>
      <c r="DA19" s="312"/>
      <c r="DB19" s="312"/>
      <c r="DC19" s="312"/>
      <c r="DD19" s="312"/>
      <c r="DE19" s="312"/>
      <c r="DF19" s="312"/>
      <c r="DG19" s="312"/>
      <c r="DH19" s="312"/>
      <c r="DI19" s="312"/>
      <c r="DJ19" s="312"/>
      <c r="DK19" s="312"/>
      <c r="DL19" s="312"/>
      <c r="DM19" s="312"/>
      <c r="DN19" s="312"/>
      <c r="DO19" s="312"/>
      <c r="DP19" s="312"/>
      <c r="DQ19" s="312"/>
      <c r="DR19" s="312"/>
      <c r="DS19" s="312"/>
      <c r="DT19" s="312"/>
      <c r="DU19" s="312"/>
      <c r="DV19" s="312"/>
      <c r="DW19" s="312"/>
      <c r="DX19" s="312"/>
      <c r="DY19" s="312"/>
      <c r="DZ19" s="312"/>
      <c r="EA19" s="312"/>
      <c r="EB19" s="312"/>
      <c r="EC19" s="312"/>
      <c r="ED19" s="312"/>
      <c r="EE19" s="312"/>
      <c r="EF19" s="312"/>
      <c r="EG19" s="312"/>
      <c r="EH19" s="312"/>
      <c r="EI19" s="312"/>
      <c r="EJ19" s="312"/>
      <c r="EK19" s="312"/>
      <c r="EL19" s="312"/>
      <c r="EM19" s="312"/>
      <c r="EN19" s="312"/>
      <c r="EO19" s="312"/>
      <c r="EP19" s="312"/>
      <c r="EQ19" s="312"/>
      <c r="ER19" s="312"/>
      <c r="ES19" s="312"/>
      <c r="ET19" s="312"/>
      <c r="EU19" s="312"/>
      <c r="EV19" s="312"/>
      <c r="EW19" s="312"/>
      <c r="EX19" s="312"/>
      <c r="EY19" s="312"/>
      <c r="EZ19" s="312"/>
      <c r="FA19" s="312"/>
      <c r="FB19" s="312"/>
      <c r="FC19" s="312"/>
      <c r="FD19" s="312"/>
      <c r="FE19" s="312"/>
      <c r="FF19" s="312"/>
      <c r="FG19" s="312"/>
      <c r="FH19" s="312"/>
      <c r="FI19" s="312"/>
      <c r="FJ19" s="312"/>
      <c r="FK19" s="312"/>
      <c r="FL19" s="312"/>
      <c r="FM19" s="312"/>
      <c r="FN19" s="312"/>
      <c r="FO19" s="312"/>
      <c r="FP19" s="312"/>
      <c r="FQ19" s="312"/>
      <c r="FR19" s="312"/>
      <c r="FS19" s="312"/>
      <c r="FT19" s="312"/>
      <c r="FU19" s="312"/>
      <c r="FV19" s="312"/>
      <c r="FW19" s="312"/>
      <c r="FX19" s="312"/>
      <c r="FY19" s="312"/>
      <c r="FZ19" s="312"/>
      <c r="GA19" s="312"/>
      <c r="GB19" s="312"/>
      <c r="GC19" s="312"/>
      <c r="GD19" s="312"/>
      <c r="GE19" s="312"/>
      <c r="GF19" s="312"/>
      <c r="GG19" s="312"/>
      <c r="GH19" s="312"/>
      <c r="GI19" s="312"/>
      <c r="GJ19" s="312"/>
      <c r="GK19" s="312"/>
      <c r="GL19" s="312"/>
      <c r="GM19" s="312"/>
      <c r="GN19" s="312"/>
      <c r="GO19" s="312"/>
      <c r="GP19" s="312"/>
      <c r="GQ19" s="312"/>
      <c r="GR19" s="312"/>
      <c r="GS19" s="312"/>
      <c r="GT19" s="312"/>
      <c r="GU19" s="312"/>
      <c r="GV19" s="312"/>
      <c r="GW19" s="312"/>
      <c r="GX19" s="312"/>
      <c r="GY19" s="312"/>
      <c r="GZ19" s="312"/>
      <c r="HA19" s="312"/>
      <c r="HB19" s="312"/>
      <c r="HC19" s="312"/>
      <c r="HD19" s="312"/>
      <c r="HE19" s="312"/>
      <c r="HF19" s="312"/>
      <c r="HG19" s="312"/>
      <c r="HH19" s="312"/>
      <c r="HI19" s="312"/>
      <c r="HJ19" s="312"/>
      <c r="HK19" s="312"/>
      <c r="HL19" s="312"/>
      <c r="HM19" s="312"/>
      <c r="HN19" s="312"/>
      <c r="HO19" s="312"/>
      <c r="HP19" s="312"/>
      <c r="HQ19" s="312"/>
      <c r="HR19" s="312"/>
      <c r="HS19" s="312"/>
      <c r="HT19" s="312"/>
      <c r="HU19" s="312"/>
      <c r="HV19" s="312"/>
      <c r="HW19" s="312"/>
      <c r="HX19" s="312"/>
      <c r="HY19" s="312"/>
      <c r="HZ19" s="312"/>
      <c r="IA19" s="312"/>
      <c r="IB19" s="312"/>
      <c r="IC19" s="312"/>
    </row>
    <row r="20" spans="1:237" s="498" customFormat="1" ht="49.5" customHeight="1" thickBot="1">
      <c r="A20" s="501" t="s">
        <v>6</v>
      </c>
      <c r="B20" s="776" t="s">
        <v>531</v>
      </c>
      <c r="C20" s="776"/>
      <c r="D20" s="776"/>
      <c r="E20" s="776"/>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312"/>
      <c r="CV20" s="312"/>
      <c r="CW20" s="312"/>
      <c r="CX20" s="312"/>
      <c r="CY20" s="312"/>
      <c r="CZ20" s="312"/>
      <c r="DA20" s="312"/>
      <c r="DB20" s="312"/>
      <c r="DC20" s="312"/>
      <c r="DD20" s="312"/>
      <c r="DE20" s="312"/>
      <c r="DF20" s="312"/>
      <c r="DG20" s="312"/>
      <c r="DH20" s="312"/>
      <c r="DI20" s="312"/>
      <c r="DJ20" s="312"/>
      <c r="DK20" s="312"/>
      <c r="DL20" s="312"/>
      <c r="DM20" s="312"/>
      <c r="DN20" s="312"/>
      <c r="DO20" s="312"/>
      <c r="DP20" s="312"/>
      <c r="DQ20" s="312"/>
      <c r="DR20" s="312"/>
      <c r="DS20" s="312"/>
      <c r="DT20" s="312"/>
      <c r="DU20" s="312"/>
      <c r="DV20" s="312"/>
      <c r="DW20" s="312"/>
      <c r="DX20" s="312"/>
      <c r="DY20" s="312"/>
      <c r="DZ20" s="312"/>
      <c r="EA20" s="312"/>
      <c r="EB20" s="312"/>
      <c r="EC20" s="312"/>
      <c r="ED20" s="312"/>
      <c r="EE20" s="312"/>
      <c r="EF20" s="312"/>
      <c r="EG20" s="312"/>
      <c r="EH20" s="312"/>
      <c r="EI20" s="312"/>
      <c r="EJ20" s="312"/>
      <c r="EK20" s="312"/>
      <c r="EL20" s="312"/>
      <c r="EM20" s="312"/>
      <c r="EN20" s="312"/>
      <c r="EO20" s="312"/>
      <c r="EP20" s="312"/>
      <c r="EQ20" s="312"/>
      <c r="ER20" s="312"/>
      <c r="ES20" s="312"/>
      <c r="ET20" s="312"/>
      <c r="EU20" s="312"/>
      <c r="EV20" s="312"/>
      <c r="EW20" s="312"/>
      <c r="EX20" s="312"/>
      <c r="EY20" s="312"/>
      <c r="EZ20" s="312"/>
      <c r="FA20" s="312"/>
      <c r="FB20" s="312"/>
      <c r="FC20" s="312"/>
      <c r="FD20" s="312"/>
      <c r="FE20" s="312"/>
      <c r="FF20" s="312"/>
      <c r="FG20" s="312"/>
      <c r="FH20" s="312"/>
      <c r="FI20" s="312"/>
      <c r="FJ20" s="312"/>
      <c r="FK20" s="312"/>
      <c r="FL20" s="312"/>
      <c r="FM20" s="312"/>
      <c r="FN20" s="312"/>
      <c r="FO20" s="312"/>
      <c r="FP20" s="312"/>
      <c r="FQ20" s="312"/>
      <c r="FR20" s="312"/>
      <c r="FS20" s="312"/>
      <c r="FT20" s="312"/>
      <c r="FU20" s="312"/>
      <c r="FV20" s="312"/>
      <c r="FW20" s="312"/>
      <c r="FX20" s="312"/>
      <c r="FY20" s="312"/>
      <c r="FZ20" s="312"/>
      <c r="GA20" s="312"/>
      <c r="GB20" s="312"/>
      <c r="GC20" s="312"/>
      <c r="GD20" s="312"/>
      <c r="GE20" s="312"/>
      <c r="GF20" s="312"/>
      <c r="GG20" s="312"/>
      <c r="GH20" s="312"/>
      <c r="GI20" s="312"/>
      <c r="GJ20" s="312"/>
      <c r="GK20" s="312"/>
      <c r="GL20" s="312"/>
      <c r="GM20" s="312"/>
      <c r="GN20" s="312"/>
      <c r="GO20" s="312"/>
      <c r="GP20" s="312"/>
      <c r="GQ20" s="312"/>
      <c r="GR20" s="312"/>
      <c r="GS20" s="312"/>
      <c r="GT20" s="312"/>
      <c r="GU20" s="312"/>
      <c r="GV20" s="312"/>
      <c r="GW20" s="312"/>
      <c r="GX20" s="312"/>
      <c r="GY20" s="312"/>
      <c r="GZ20" s="312"/>
      <c r="HA20" s="312"/>
      <c r="HB20" s="312"/>
      <c r="HC20" s="312"/>
      <c r="HD20" s="312"/>
      <c r="HE20" s="312"/>
      <c r="HF20" s="312"/>
      <c r="HG20" s="312"/>
      <c r="HH20" s="312"/>
      <c r="HI20" s="312"/>
      <c r="HJ20" s="312"/>
      <c r="HK20" s="312"/>
      <c r="HL20" s="312"/>
      <c r="HM20" s="312"/>
      <c r="HN20" s="312"/>
      <c r="HO20" s="312"/>
      <c r="HP20" s="312"/>
      <c r="HQ20" s="312"/>
      <c r="HR20" s="312"/>
      <c r="HS20" s="312"/>
      <c r="HT20" s="312"/>
      <c r="HU20" s="312"/>
      <c r="HV20" s="312"/>
      <c r="HW20" s="312"/>
      <c r="HX20" s="312"/>
      <c r="HY20" s="312"/>
      <c r="HZ20" s="312"/>
      <c r="IA20" s="312"/>
      <c r="IB20" s="312"/>
      <c r="IC20" s="312"/>
    </row>
    <row r="21" spans="1:237" ht="7.5" hidden="1" customHeight="1" thickBot="1">
      <c r="A21" s="554"/>
      <c r="B21" s="555"/>
      <c r="C21" s="556"/>
      <c r="D21" s="555"/>
      <c r="E21" s="555"/>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row>
    <row r="22" spans="1:237" ht="40.5" customHeight="1" thickBot="1">
      <c r="A22" s="312" t="s">
        <v>28</v>
      </c>
      <c r="B22" s="366" t="s">
        <v>68</v>
      </c>
      <c r="C22" s="367" t="s">
        <v>69</v>
      </c>
      <c r="D22" s="367" t="s">
        <v>31</v>
      </c>
      <c r="E22" s="368" t="s">
        <v>70</v>
      </c>
      <c r="I22" s="312"/>
      <c r="J22" s="312"/>
      <c r="K22" s="312"/>
      <c r="L22" s="312"/>
      <c r="M22" s="312"/>
      <c r="N22" s="312"/>
      <c r="O22" s="312"/>
      <c r="P22" s="312"/>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row>
    <row r="23" spans="1:237" ht="37.5" customHeight="1" thickBot="1">
      <c r="A23" s="312"/>
      <c r="B23" s="369" t="s">
        <v>71</v>
      </c>
      <c r="C23" s="370" t="s">
        <v>47</v>
      </c>
      <c r="D23" s="371" t="s">
        <v>35</v>
      </c>
      <c r="E23" s="515">
        <v>0</v>
      </c>
      <c r="F23" s="36"/>
      <c r="G23" s="36"/>
      <c r="I23" s="312"/>
      <c r="J23" s="312"/>
      <c r="K23" s="312"/>
      <c r="L23" s="312"/>
      <c r="M23" s="312"/>
      <c r="N23" s="312"/>
      <c r="O23" s="312"/>
      <c r="P23" s="312"/>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row>
    <row r="24" spans="1:237" ht="37.5" customHeight="1" thickBot="1">
      <c r="A24" s="312"/>
      <c r="B24" s="372" t="s">
        <v>523</v>
      </c>
      <c r="C24" s="373" t="s">
        <v>513</v>
      </c>
      <c r="D24" s="374" t="s">
        <v>514</v>
      </c>
      <c r="E24" s="515">
        <v>0</v>
      </c>
      <c r="H24" s="312"/>
      <c r="I24" s="312"/>
      <c r="J24" s="312"/>
      <c r="K24" s="312"/>
      <c r="L24" s="312"/>
      <c r="M24" s="312"/>
      <c r="N24" s="312"/>
      <c r="O24" s="312"/>
      <c r="P24" s="312"/>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row>
    <row r="25" spans="1:237" ht="15.75" customHeight="1">
      <c r="A25" s="557"/>
      <c r="B25" s="558"/>
      <c r="C25" s="558"/>
      <c r="D25" s="558"/>
      <c r="E25" s="559"/>
      <c r="F25" s="37"/>
      <c r="G25" s="560"/>
      <c r="H25" s="37"/>
      <c r="I25"/>
      <c r="J25"/>
      <c r="K25"/>
      <c r="L25"/>
      <c r="M25"/>
      <c r="N25"/>
      <c r="O25"/>
      <c r="P25"/>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row>
    <row r="26" spans="1:237" s="498" customFormat="1" ht="21" customHeight="1" thickBot="1">
      <c r="A26" s="494" t="s">
        <v>94</v>
      </c>
      <c r="B26" s="495" t="s">
        <v>95</v>
      </c>
      <c r="C26" s="494"/>
      <c r="D26" s="494"/>
      <c r="E26" s="494"/>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A26" s="312"/>
      <c r="CB26" s="312"/>
      <c r="CC26" s="312"/>
      <c r="CD26" s="312"/>
      <c r="CE26" s="312"/>
      <c r="CF26" s="312"/>
      <c r="CG26" s="312"/>
      <c r="CH26" s="312"/>
      <c r="CI26" s="312"/>
      <c r="CJ26" s="312"/>
      <c r="CK26" s="312"/>
      <c r="CL26" s="312"/>
      <c r="CM26" s="312"/>
      <c r="CN26" s="312"/>
      <c r="CO26" s="312"/>
      <c r="CP26" s="312"/>
      <c r="CQ26" s="312"/>
      <c r="CR26" s="312"/>
      <c r="CS26" s="312"/>
      <c r="CT26" s="312"/>
      <c r="CU26" s="312"/>
      <c r="CV26" s="312"/>
      <c r="CW26" s="312"/>
      <c r="CX26" s="312"/>
      <c r="CY26" s="312"/>
      <c r="CZ26" s="312"/>
      <c r="DA26" s="312"/>
      <c r="DB26" s="312"/>
      <c r="DC26" s="312"/>
      <c r="DD26" s="312"/>
      <c r="DE26" s="312"/>
      <c r="DF26" s="312"/>
      <c r="DG26" s="312"/>
      <c r="DH26" s="312"/>
      <c r="DI26" s="312"/>
      <c r="DJ26" s="312"/>
      <c r="DK26" s="312"/>
      <c r="DL26" s="312"/>
      <c r="DM26" s="312"/>
      <c r="DN26" s="312"/>
      <c r="DO26" s="312"/>
      <c r="DP26" s="312"/>
      <c r="DQ26" s="312"/>
      <c r="DR26" s="312"/>
      <c r="DS26" s="312"/>
      <c r="DT26" s="312"/>
      <c r="DU26" s="312"/>
      <c r="DV26" s="312"/>
      <c r="DW26" s="312"/>
      <c r="DX26" s="312"/>
      <c r="DY26" s="312"/>
      <c r="DZ26" s="312"/>
      <c r="EA26" s="312"/>
      <c r="EB26" s="312"/>
      <c r="EC26" s="312"/>
      <c r="ED26" s="312"/>
      <c r="EE26" s="312"/>
      <c r="EF26" s="312"/>
      <c r="EG26" s="312"/>
      <c r="EH26" s="312"/>
      <c r="EI26" s="312"/>
      <c r="EJ26" s="312"/>
      <c r="EK26" s="312"/>
      <c r="EL26" s="312"/>
      <c r="EM26" s="312"/>
      <c r="EN26" s="312"/>
      <c r="EO26" s="312"/>
      <c r="EP26" s="312"/>
      <c r="EQ26" s="312"/>
      <c r="ER26" s="312"/>
      <c r="ES26" s="312"/>
      <c r="ET26" s="312"/>
      <c r="EU26" s="312"/>
      <c r="EV26" s="312"/>
      <c r="EW26" s="312"/>
      <c r="EX26" s="312"/>
      <c r="EY26" s="312"/>
      <c r="EZ26" s="312"/>
      <c r="FA26" s="312"/>
      <c r="FB26" s="312"/>
      <c r="FC26" s="312"/>
      <c r="FD26" s="312"/>
      <c r="FE26" s="312"/>
      <c r="FF26" s="312"/>
      <c r="FG26" s="312"/>
      <c r="FH26" s="312"/>
      <c r="FI26" s="312"/>
      <c r="FJ26" s="312"/>
      <c r="FK26" s="312"/>
      <c r="FL26" s="312"/>
      <c r="FM26" s="312"/>
      <c r="FN26" s="312"/>
      <c r="FO26" s="312"/>
      <c r="FP26" s="312"/>
      <c r="FQ26" s="312"/>
      <c r="FR26" s="312"/>
      <c r="FS26" s="312"/>
      <c r="FT26" s="312"/>
      <c r="FU26" s="312"/>
      <c r="FV26" s="312"/>
      <c r="FW26" s="312"/>
      <c r="FX26" s="312"/>
      <c r="FY26" s="312"/>
      <c r="FZ26" s="312"/>
      <c r="GA26" s="312"/>
      <c r="GB26" s="312"/>
      <c r="GC26" s="312"/>
      <c r="GD26" s="312"/>
      <c r="GE26" s="312"/>
      <c r="GF26" s="312"/>
      <c r="GG26" s="312"/>
      <c r="GH26" s="312"/>
      <c r="GI26" s="312"/>
      <c r="GJ26" s="312"/>
      <c r="GK26" s="312"/>
      <c r="GL26" s="312"/>
      <c r="GM26" s="312"/>
      <c r="GN26" s="312"/>
      <c r="GO26" s="312"/>
      <c r="GP26" s="312"/>
      <c r="GQ26" s="312"/>
      <c r="GR26" s="312"/>
      <c r="GS26" s="312"/>
      <c r="GT26" s="312"/>
      <c r="GU26" s="312"/>
      <c r="GV26" s="312"/>
      <c r="GW26" s="312"/>
      <c r="GX26" s="312"/>
      <c r="GY26" s="312"/>
      <c r="GZ26" s="312"/>
      <c r="HA26" s="312"/>
      <c r="HB26" s="312"/>
      <c r="HC26" s="312"/>
      <c r="HD26" s="312"/>
      <c r="HE26" s="312"/>
      <c r="HF26" s="312"/>
      <c r="HG26" s="312"/>
      <c r="HH26" s="312"/>
      <c r="HI26" s="312"/>
      <c r="HJ26" s="312"/>
      <c r="HK26" s="312"/>
      <c r="HL26" s="312"/>
      <c r="HM26" s="312"/>
      <c r="HN26" s="312"/>
      <c r="HO26" s="312"/>
      <c r="HP26" s="312"/>
      <c r="HQ26" s="312"/>
      <c r="HR26" s="312"/>
      <c r="HS26" s="312"/>
      <c r="HT26" s="312"/>
      <c r="HU26" s="312"/>
      <c r="HV26" s="312"/>
      <c r="HW26" s="312"/>
      <c r="HX26" s="312"/>
      <c r="HY26" s="312"/>
      <c r="HZ26" s="312"/>
      <c r="IA26" s="312"/>
      <c r="IB26" s="312"/>
      <c r="IC26" s="312"/>
    </row>
    <row r="27" spans="1:237" s="312" customFormat="1" ht="18.600000000000001" thickBot="1">
      <c r="A27" s="312" t="s">
        <v>97</v>
      </c>
      <c r="B27" s="366" t="s">
        <v>98</v>
      </c>
      <c r="C27" s="367" t="s">
        <v>99</v>
      </c>
      <c r="D27" s="367" t="s">
        <v>31</v>
      </c>
      <c r="E27" s="368" t="s">
        <v>77</v>
      </c>
    </row>
    <row r="28" spans="1:237" s="312" customFormat="1" ht="15.75" customHeight="1" thickBot="1">
      <c r="B28" s="376" t="s">
        <v>100</v>
      </c>
      <c r="C28" s="382" t="s">
        <v>101</v>
      </c>
      <c r="D28" s="371" t="s">
        <v>102</v>
      </c>
      <c r="E28" s="518">
        <v>0</v>
      </c>
    </row>
    <row r="29" spans="1:237" s="312" customFormat="1" ht="16.2" thickBot="1">
      <c r="B29" s="388" t="s">
        <v>445</v>
      </c>
      <c r="C29" s="384" t="s">
        <v>103</v>
      </c>
      <c r="D29" s="379" t="s">
        <v>102</v>
      </c>
      <c r="E29" s="519">
        <v>0</v>
      </c>
    </row>
    <row r="30" spans="1:237" s="312" customFormat="1" ht="16.2" thickBot="1">
      <c r="B30" s="477"/>
      <c r="C30" s="384" t="s">
        <v>104</v>
      </c>
      <c r="D30" s="379" t="s">
        <v>102</v>
      </c>
      <c r="E30" s="519">
        <v>0</v>
      </c>
    </row>
    <row r="31" spans="1:237" s="312" customFormat="1" ht="16.2" thickBot="1">
      <c r="A31" s="537" t="s">
        <v>105</v>
      </c>
      <c r="B31" s="376" t="s">
        <v>106</v>
      </c>
      <c r="C31" s="382" t="s">
        <v>107</v>
      </c>
      <c r="D31" s="371" t="s">
        <v>102</v>
      </c>
      <c r="E31" s="518">
        <v>0</v>
      </c>
    </row>
    <row r="32" spans="1:237" s="312" customFormat="1" ht="16.2" thickBot="1">
      <c r="A32" s="537" t="s">
        <v>105</v>
      </c>
      <c r="B32" s="387"/>
      <c r="C32" s="384" t="s">
        <v>108</v>
      </c>
      <c r="D32" s="379" t="s">
        <v>102</v>
      </c>
      <c r="E32" s="519">
        <v>0</v>
      </c>
    </row>
    <row r="33" spans="1:237" s="312" customFormat="1" ht="16.2" thickBot="1">
      <c r="A33" s="537" t="s">
        <v>105</v>
      </c>
      <c r="B33" s="388"/>
      <c r="C33" s="384" t="s">
        <v>109</v>
      </c>
      <c r="D33" s="379" t="s">
        <v>102</v>
      </c>
      <c r="E33" s="519">
        <v>0</v>
      </c>
    </row>
    <row r="34" spans="1:237" s="312" customFormat="1" ht="16.2" thickBot="1">
      <c r="A34" s="537" t="s">
        <v>105</v>
      </c>
      <c r="B34" s="478"/>
      <c r="C34" s="384" t="s">
        <v>110</v>
      </c>
      <c r="D34" s="379" t="s">
        <v>102</v>
      </c>
      <c r="E34" s="519">
        <v>0</v>
      </c>
    </row>
    <row r="35" spans="1:237" s="312" customFormat="1" ht="16.2" thickBot="1">
      <c r="A35" s="537"/>
      <c r="B35" s="389"/>
      <c r="C35" s="384" t="s">
        <v>476</v>
      </c>
      <c r="D35" s="379" t="s">
        <v>102</v>
      </c>
      <c r="E35" s="519">
        <v>0</v>
      </c>
    </row>
    <row r="36" spans="1:237" s="312" customFormat="1" ht="16.2" thickBot="1">
      <c r="A36" s="537"/>
      <c r="B36" s="385" t="s">
        <v>112</v>
      </c>
      <c r="C36" s="386" t="s">
        <v>113</v>
      </c>
      <c r="D36" s="374" t="s">
        <v>83</v>
      </c>
      <c r="E36" s="610">
        <v>0</v>
      </c>
      <c r="F36" s="539"/>
      <c r="G36" s="539"/>
    </row>
    <row r="37" spans="1:237" s="312" customFormat="1" ht="17.25" customHeight="1">
      <c r="A37" s="481"/>
      <c r="B37" s="481"/>
      <c r="C37" s="481"/>
      <c r="D37" s="480"/>
      <c r="E37" s="480"/>
      <c r="F37" s="480"/>
      <c r="G37" s="480"/>
      <c r="H37" s="480"/>
      <c r="I37" s="36"/>
      <c r="J37" s="36"/>
      <c r="K37" s="36"/>
      <c r="L37" s="36"/>
      <c r="M37" s="36"/>
      <c r="N37" s="36"/>
      <c r="O37" s="36"/>
      <c r="P37" s="36"/>
    </row>
    <row r="38" spans="1:237" s="312" customFormat="1" ht="21" customHeight="1" thickBot="1">
      <c r="A38" s="494" t="s">
        <v>114</v>
      </c>
      <c r="B38" s="495" t="s">
        <v>115</v>
      </c>
      <c r="C38" s="494"/>
      <c r="D38" s="494"/>
      <c r="E38" s="494"/>
    </row>
    <row r="39" spans="1:237" s="312" customFormat="1" ht="18.600000000000001" thickBot="1">
      <c r="A39" s="312" t="s">
        <v>117</v>
      </c>
      <c r="B39" s="366" t="s">
        <v>118</v>
      </c>
      <c r="C39" s="367" t="s">
        <v>119</v>
      </c>
      <c r="D39" s="367" t="s">
        <v>31</v>
      </c>
      <c r="E39" s="368" t="s">
        <v>77</v>
      </c>
    </row>
    <row r="40" spans="1:237" s="312" customFormat="1" ht="14.4" customHeight="1" thickBot="1">
      <c r="B40" s="390" t="s">
        <v>120</v>
      </c>
      <c r="C40" s="685" t="s">
        <v>121</v>
      </c>
      <c r="D40" s="677" t="s">
        <v>122</v>
      </c>
      <c r="E40" s="686">
        <v>0</v>
      </c>
    </row>
    <row r="41" spans="1:237" s="312" customFormat="1" ht="14.4" customHeight="1" thickBot="1">
      <c r="B41" s="399"/>
      <c r="C41" s="672" t="s">
        <v>123</v>
      </c>
      <c r="D41" s="670" t="s">
        <v>122</v>
      </c>
      <c r="E41" s="687">
        <v>0</v>
      </c>
    </row>
    <row r="42" spans="1:237" s="312" customFormat="1" ht="14.4" customHeight="1" thickBot="1">
      <c r="B42" s="400"/>
      <c r="C42" s="672" t="s">
        <v>124</v>
      </c>
      <c r="D42" s="670" t="s">
        <v>122</v>
      </c>
      <c r="E42" s="687">
        <v>0</v>
      </c>
    </row>
    <row r="43" spans="1:237" s="312" customFormat="1" ht="14.4" customHeight="1" thickBot="1">
      <c r="B43" s="400"/>
      <c r="C43" s="672" t="s">
        <v>125</v>
      </c>
      <c r="D43" s="670" t="s">
        <v>122</v>
      </c>
      <c r="E43" s="687">
        <v>0</v>
      </c>
    </row>
    <row r="44" spans="1:237" ht="15" customHeight="1" thickBot="1">
      <c r="A44" s="312"/>
      <c r="B44" s="486"/>
      <c r="C44" s="672" t="s">
        <v>126</v>
      </c>
      <c r="D44" s="670" t="s">
        <v>122</v>
      </c>
      <c r="E44" s="687">
        <v>0</v>
      </c>
      <c r="H44" s="312"/>
      <c r="I44" s="312"/>
      <c r="J44" s="312"/>
      <c r="K44" s="312"/>
      <c r="L44" s="312"/>
      <c r="M44" s="312"/>
      <c r="N44" s="312"/>
      <c r="O44" s="312"/>
      <c r="P44" s="312"/>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row>
    <row r="45" spans="1:237" ht="14.4" customHeight="1" thickBot="1">
      <c r="A45" s="312"/>
      <c r="B45" s="390" t="s">
        <v>127</v>
      </c>
      <c r="C45" s="676" t="s">
        <v>128</v>
      </c>
      <c r="D45" s="677" t="s">
        <v>83</v>
      </c>
      <c r="E45" s="686">
        <v>0</v>
      </c>
      <c r="H45" s="312"/>
      <c r="I45" s="312"/>
      <c r="J45" s="312"/>
      <c r="K45" s="312"/>
      <c r="L45" s="312"/>
      <c r="M45" s="312"/>
      <c r="N45" s="312"/>
      <c r="O45" s="312"/>
      <c r="P45" s="312"/>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row>
    <row r="46" spans="1:237" ht="14.4" customHeight="1" thickBot="1">
      <c r="A46" s="312"/>
      <c r="B46" s="400"/>
      <c r="C46" s="669" t="s">
        <v>129</v>
      </c>
      <c r="D46" s="677" t="s">
        <v>83</v>
      </c>
      <c r="E46" s="687">
        <v>0</v>
      </c>
      <c r="H46" s="312"/>
      <c r="I46" s="312"/>
      <c r="J46" s="312"/>
      <c r="K46" s="312"/>
      <c r="L46" s="312"/>
      <c r="M46" s="312"/>
      <c r="N46" s="312"/>
      <c r="O46" s="312"/>
      <c r="P46" s="312"/>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row>
    <row r="47" spans="1:237" ht="14.4" customHeight="1" thickBot="1">
      <c r="A47" s="312"/>
      <c r="B47" s="487"/>
      <c r="C47" s="669" t="s">
        <v>130</v>
      </c>
      <c r="D47" s="677" t="s">
        <v>83</v>
      </c>
      <c r="E47" s="687">
        <v>0</v>
      </c>
      <c r="H47" s="312"/>
      <c r="I47" s="312"/>
      <c r="J47" s="312"/>
      <c r="K47" s="312"/>
      <c r="L47" s="312"/>
      <c r="M47" s="312"/>
      <c r="N47" s="312"/>
      <c r="O47" s="312"/>
      <c r="P47" s="312"/>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row>
    <row r="48" spans="1:237" ht="14.4" customHeight="1" thickBot="1">
      <c r="A48" s="312"/>
      <c r="B48" s="399"/>
      <c r="C48" s="669" t="s">
        <v>131</v>
      </c>
      <c r="D48" s="677" t="s">
        <v>83</v>
      </c>
      <c r="E48" s="687">
        <v>0</v>
      </c>
      <c r="H48" s="312"/>
      <c r="I48" s="312"/>
      <c r="J48" s="312"/>
      <c r="K48" s="312"/>
      <c r="L48" s="312"/>
      <c r="M48" s="312"/>
      <c r="N48" s="312"/>
      <c r="O48" s="312"/>
      <c r="P48" s="312"/>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row>
    <row r="49" spans="1:237" ht="14.4" customHeight="1" thickBot="1">
      <c r="A49" s="312"/>
      <c r="B49" s="400"/>
      <c r="C49" s="669" t="s">
        <v>132</v>
      </c>
      <c r="D49" s="677" t="s">
        <v>83</v>
      </c>
      <c r="E49" s="687">
        <v>0</v>
      </c>
      <c r="H49" s="312"/>
      <c r="I49" s="312"/>
      <c r="J49" s="312"/>
      <c r="K49" s="312"/>
      <c r="L49" s="312"/>
      <c r="M49" s="312"/>
      <c r="N49" s="312"/>
      <c r="O49" s="312"/>
      <c r="P49" s="312"/>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row>
    <row r="50" spans="1:237" ht="14.4" customHeight="1" thickBot="1">
      <c r="A50" s="312"/>
      <c r="B50" s="487"/>
      <c r="C50" s="669" t="s">
        <v>133</v>
      </c>
      <c r="D50" s="677" t="s">
        <v>83</v>
      </c>
      <c r="E50" s="687">
        <v>0</v>
      </c>
      <c r="H50" s="312"/>
      <c r="I50" s="312"/>
      <c r="J50" s="312"/>
      <c r="K50" s="312"/>
      <c r="L50" s="312"/>
      <c r="M50" s="312"/>
      <c r="N50" s="312"/>
      <c r="O50" s="312"/>
      <c r="P50" s="312"/>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row>
    <row r="51" spans="1:237" ht="14.4" customHeight="1" thickBot="1">
      <c r="A51" s="312"/>
      <c r="B51" s="399"/>
      <c r="C51" s="669" t="s">
        <v>134</v>
      </c>
      <c r="D51" s="677" t="s">
        <v>83</v>
      </c>
      <c r="E51" s="687">
        <v>0</v>
      </c>
      <c r="H51" s="312"/>
      <c r="I51" s="312"/>
      <c r="J51" s="312"/>
      <c r="K51" s="312"/>
      <c r="L51" s="312"/>
      <c r="M51" s="312"/>
      <c r="N51" s="312"/>
      <c r="O51" s="312"/>
      <c r="P51" s="312"/>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row>
    <row r="52" spans="1:237" ht="14.4" customHeight="1" thickBot="1">
      <c r="A52" s="312"/>
      <c r="B52" s="399"/>
      <c r="C52" s="669" t="s">
        <v>135</v>
      </c>
      <c r="D52" s="677" t="s">
        <v>83</v>
      </c>
      <c r="E52" s="687">
        <v>0</v>
      </c>
      <c r="H52" s="312"/>
      <c r="I52" s="312"/>
      <c r="J52" s="312"/>
      <c r="K52" s="312"/>
      <c r="L52" s="312"/>
      <c r="M52" s="312"/>
      <c r="N52" s="312"/>
      <c r="O52" s="312"/>
      <c r="P52" s="312"/>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c r="IB52" s="37"/>
      <c r="IC52" s="37"/>
    </row>
    <row r="53" spans="1:237" ht="14.4" customHeight="1" thickBot="1">
      <c r="A53" s="312"/>
      <c r="B53" s="400"/>
      <c r="C53" s="669" t="s">
        <v>136</v>
      </c>
      <c r="D53" s="677" t="s">
        <v>83</v>
      </c>
      <c r="E53" s="687">
        <v>0</v>
      </c>
      <c r="H53" s="312"/>
      <c r="I53" s="312"/>
      <c r="J53" s="312"/>
      <c r="K53" s="312"/>
      <c r="L53" s="312"/>
      <c r="M53" s="312"/>
      <c r="N53" s="312"/>
      <c r="O53" s="312"/>
      <c r="P53" s="312"/>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37"/>
      <c r="FX53" s="37"/>
      <c r="FY53" s="37"/>
      <c r="FZ53" s="37"/>
      <c r="GA53" s="37"/>
      <c r="GB53" s="37"/>
      <c r="GC53" s="37"/>
      <c r="GD53" s="37"/>
      <c r="GE53" s="37"/>
      <c r="GF53" s="37"/>
      <c r="GG53" s="37"/>
      <c r="GH53" s="37"/>
      <c r="GI53" s="37"/>
      <c r="GJ53" s="37"/>
      <c r="GK53" s="37"/>
      <c r="GL53" s="37"/>
      <c r="GM53" s="37"/>
      <c r="GN53" s="37"/>
      <c r="GO53" s="37"/>
      <c r="GP53" s="37"/>
      <c r="GQ53" s="37"/>
      <c r="GR53" s="37"/>
      <c r="GS53" s="37"/>
      <c r="GT53" s="37"/>
      <c r="GU53" s="37"/>
      <c r="GV53" s="37"/>
      <c r="GW53" s="37"/>
      <c r="GX53" s="37"/>
      <c r="GY53" s="37"/>
      <c r="GZ53" s="37"/>
      <c r="HA53" s="37"/>
      <c r="HB53" s="37"/>
      <c r="HC53" s="37"/>
      <c r="HD53" s="37"/>
      <c r="HE53" s="37"/>
      <c r="HF53" s="37"/>
      <c r="HG53" s="37"/>
      <c r="HH53" s="37"/>
      <c r="HI53" s="37"/>
      <c r="HJ53" s="37"/>
      <c r="HK53" s="37"/>
      <c r="HL53" s="37"/>
      <c r="HM53" s="37"/>
      <c r="HN53" s="37"/>
      <c r="HO53" s="37"/>
      <c r="HP53" s="37"/>
      <c r="HQ53" s="37"/>
      <c r="HR53" s="37"/>
      <c r="HS53" s="37"/>
      <c r="HT53" s="37"/>
      <c r="HU53" s="37"/>
      <c r="HV53" s="37"/>
      <c r="HW53" s="37"/>
      <c r="HX53" s="37"/>
      <c r="HY53" s="37"/>
      <c r="HZ53" s="37"/>
      <c r="IA53" s="37"/>
      <c r="IB53" s="37"/>
      <c r="IC53" s="37"/>
    </row>
    <row r="54" spans="1:237" ht="14.4" customHeight="1" thickBot="1">
      <c r="A54" s="312"/>
      <c r="B54" s="399"/>
      <c r="C54" s="669" t="s">
        <v>137</v>
      </c>
      <c r="D54" s="677" t="s">
        <v>83</v>
      </c>
      <c r="E54" s="687">
        <v>0</v>
      </c>
      <c r="H54" s="312"/>
      <c r="I54" s="312"/>
      <c r="J54" s="312"/>
      <c r="K54" s="312"/>
      <c r="L54" s="312"/>
      <c r="M54" s="312"/>
      <c r="N54" s="312"/>
      <c r="O54" s="312"/>
      <c r="P54" s="312"/>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37"/>
      <c r="FX54" s="37"/>
      <c r="FY54" s="37"/>
      <c r="FZ54" s="37"/>
      <c r="GA54" s="37"/>
      <c r="GB54" s="37"/>
      <c r="GC54" s="37"/>
      <c r="GD54" s="37"/>
      <c r="GE54" s="37"/>
      <c r="GF54" s="37"/>
      <c r="GG54" s="37"/>
      <c r="GH54" s="37"/>
      <c r="GI54" s="37"/>
      <c r="GJ54" s="37"/>
      <c r="GK54" s="37"/>
      <c r="GL54" s="37"/>
      <c r="GM54" s="37"/>
      <c r="GN54" s="37"/>
      <c r="GO54" s="37"/>
      <c r="GP54" s="37"/>
      <c r="GQ54" s="37"/>
      <c r="GR54" s="37"/>
      <c r="GS54" s="37"/>
      <c r="GT54" s="37"/>
      <c r="GU54" s="37"/>
      <c r="GV54" s="37"/>
      <c r="GW54" s="37"/>
      <c r="GX54" s="37"/>
      <c r="GY54" s="37"/>
      <c r="GZ54" s="37"/>
      <c r="HA54" s="37"/>
      <c r="HB54" s="37"/>
      <c r="HC54" s="37"/>
      <c r="HD54" s="37"/>
      <c r="HE54" s="37"/>
      <c r="HF54" s="37"/>
      <c r="HG54" s="37"/>
      <c r="HH54" s="37"/>
      <c r="HI54" s="37"/>
      <c r="HJ54" s="37"/>
      <c r="HK54" s="37"/>
      <c r="HL54" s="37"/>
      <c r="HM54" s="37"/>
      <c r="HN54" s="37"/>
      <c r="HO54" s="37"/>
      <c r="HP54" s="37"/>
      <c r="HQ54" s="37"/>
      <c r="HR54" s="37"/>
      <c r="HS54" s="37"/>
      <c r="HT54" s="37"/>
      <c r="HU54" s="37"/>
      <c r="HV54" s="37"/>
      <c r="HW54" s="37"/>
      <c r="HX54" s="37"/>
      <c r="HY54" s="37"/>
      <c r="HZ54" s="37"/>
      <c r="IA54" s="37"/>
      <c r="IB54" s="37"/>
      <c r="IC54" s="37"/>
    </row>
    <row r="55" spans="1:237" ht="14.4" customHeight="1" thickBot="1">
      <c r="A55" s="312"/>
      <c r="B55" s="399"/>
      <c r="C55" s="669" t="s">
        <v>138</v>
      </c>
      <c r="D55" s="677" t="s">
        <v>83</v>
      </c>
      <c r="E55" s="687">
        <v>0</v>
      </c>
      <c r="H55" s="312"/>
      <c r="I55" s="312"/>
      <c r="J55" s="312"/>
      <c r="K55" s="312"/>
      <c r="L55" s="312"/>
      <c r="M55" s="312"/>
      <c r="N55" s="312"/>
      <c r="O55" s="312"/>
      <c r="P55" s="312"/>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7"/>
      <c r="EU55" s="37"/>
      <c r="EV55" s="37"/>
      <c r="EW55" s="37"/>
      <c r="EX55" s="37"/>
      <c r="EY55" s="37"/>
      <c r="EZ55" s="37"/>
      <c r="FA55" s="37"/>
      <c r="FB55" s="37"/>
      <c r="FC55" s="37"/>
      <c r="FD55" s="37"/>
      <c r="FE55" s="37"/>
      <c r="FF55" s="37"/>
      <c r="FG55" s="37"/>
      <c r="FH55" s="37"/>
      <c r="FI55" s="37"/>
      <c r="FJ55" s="37"/>
      <c r="FK55" s="37"/>
      <c r="FL55" s="37"/>
      <c r="FM55" s="37"/>
      <c r="FN55" s="37"/>
      <c r="FO55" s="37"/>
      <c r="FP55" s="37"/>
      <c r="FQ55" s="37"/>
      <c r="FR55" s="37"/>
      <c r="FS55" s="37"/>
      <c r="FT55" s="37"/>
      <c r="FU55" s="37"/>
      <c r="FV55" s="37"/>
      <c r="FW55" s="37"/>
      <c r="FX55" s="37"/>
      <c r="FY55" s="37"/>
      <c r="FZ55" s="37"/>
      <c r="GA55" s="37"/>
      <c r="GB55" s="37"/>
      <c r="GC55" s="37"/>
      <c r="GD55" s="37"/>
      <c r="GE55" s="37"/>
      <c r="GF55" s="37"/>
      <c r="GG55" s="37"/>
      <c r="GH55" s="37"/>
      <c r="GI55" s="37"/>
      <c r="GJ55" s="37"/>
      <c r="GK55" s="37"/>
      <c r="GL55" s="37"/>
      <c r="GM55" s="37"/>
      <c r="GN55" s="37"/>
      <c r="GO55" s="37"/>
      <c r="GP55" s="37"/>
      <c r="GQ55" s="37"/>
      <c r="GR55" s="37"/>
      <c r="GS55" s="37"/>
      <c r="GT55" s="37"/>
      <c r="GU55" s="37"/>
      <c r="GV55" s="37"/>
      <c r="GW55" s="37"/>
      <c r="GX55" s="37"/>
      <c r="GY55" s="37"/>
      <c r="GZ55" s="37"/>
      <c r="HA55" s="37"/>
      <c r="HB55" s="37"/>
      <c r="HC55" s="37"/>
      <c r="HD55" s="37"/>
      <c r="HE55" s="37"/>
      <c r="HF55" s="37"/>
      <c r="HG55" s="37"/>
      <c r="HH55" s="37"/>
      <c r="HI55" s="37"/>
      <c r="HJ55" s="37"/>
      <c r="HK55" s="37"/>
      <c r="HL55" s="37"/>
      <c r="HM55" s="37"/>
      <c r="HN55" s="37"/>
      <c r="HO55" s="37"/>
      <c r="HP55" s="37"/>
      <c r="HQ55" s="37"/>
      <c r="HR55" s="37"/>
      <c r="HS55" s="37"/>
      <c r="HT55" s="37"/>
      <c r="HU55" s="37"/>
      <c r="HV55" s="37"/>
      <c r="HW55" s="37"/>
      <c r="HX55" s="37"/>
      <c r="HY55" s="37"/>
      <c r="HZ55" s="37"/>
      <c r="IA55" s="37"/>
      <c r="IB55" s="37"/>
      <c r="IC55" s="37"/>
    </row>
    <row r="56" spans="1:237" ht="15" customHeight="1" thickBot="1">
      <c r="A56" s="312"/>
      <c r="B56" s="401"/>
      <c r="C56" s="688" t="s">
        <v>139</v>
      </c>
      <c r="D56" s="689" t="s">
        <v>83</v>
      </c>
      <c r="E56" s="690">
        <v>0</v>
      </c>
      <c r="H56" s="312"/>
      <c r="I56" s="312"/>
      <c r="J56" s="312"/>
      <c r="K56" s="312"/>
      <c r="L56" s="312"/>
      <c r="M56" s="312"/>
      <c r="N56" s="312"/>
      <c r="O56" s="312"/>
      <c r="P56" s="312"/>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c r="IB56" s="37"/>
      <c r="IC56" s="37"/>
    </row>
    <row r="57" spans="1:237" s="312" customFormat="1" ht="17.25" customHeight="1">
      <c r="A57" s="481"/>
      <c r="B57" s="481"/>
      <c r="C57" s="481"/>
      <c r="D57" s="609"/>
      <c r="E57" s="480"/>
      <c r="F57" s="480"/>
      <c r="G57" s="480"/>
      <c r="H57" s="480"/>
      <c r="I57" s="36"/>
      <c r="J57" s="36"/>
      <c r="K57" s="36"/>
      <c r="L57" s="36"/>
      <c r="M57" s="36"/>
      <c r="N57" s="36"/>
      <c r="O57" s="36"/>
      <c r="P57" s="36"/>
    </row>
    <row r="58" spans="1:237" ht="42" customHeight="1">
      <c r="A58" s="540">
        <v>2</v>
      </c>
      <c r="B58" s="541" t="s">
        <v>140</v>
      </c>
      <c r="C58" s="542"/>
      <c r="D58" s="542"/>
      <c r="E58" s="542"/>
      <c r="H58" s="312"/>
      <c r="I58" s="312"/>
      <c r="J58" s="312"/>
      <c r="K58" s="312"/>
      <c r="L58" s="312"/>
      <c r="M58" s="312"/>
      <c r="N58" s="312"/>
      <c r="O58" s="312"/>
      <c r="P58" s="312"/>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c r="GF58" s="37"/>
      <c r="GG58" s="37"/>
      <c r="GH58" s="37"/>
      <c r="GI58" s="37"/>
      <c r="GJ58" s="37"/>
      <c r="GK58" s="37"/>
      <c r="GL58" s="37"/>
      <c r="GM58" s="37"/>
      <c r="GN58" s="37"/>
      <c r="GO58" s="37"/>
      <c r="GP58" s="37"/>
      <c r="GQ58" s="37"/>
      <c r="GR58" s="37"/>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row>
    <row r="59" spans="1:237" ht="21" customHeight="1" thickBot="1">
      <c r="A59" s="494" t="s">
        <v>141</v>
      </c>
      <c r="B59" s="495" t="s">
        <v>142</v>
      </c>
      <c r="C59" s="494"/>
      <c r="D59" s="494"/>
      <c r="E59" s="494"/>
      <c r="H59" s="312"/>
      <c r="I59" s="312"/>
      <c r="J59" s="312"/>
      <c r="K59" s="312"/>
      <c r="L59" s="312"/>
      <c r="M59" s="312"/>
      <c r="N59" s="312"/>
      <c r="O59" s="312"/>
      <c r="P59" s="312"/>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7"/>
      <c r="FX59" s="37"/>
      <c r="FY59" s="37"/>
      <c r="FZ59" s="37"/>
      <c r="GA59" s="37"/>
      <c r="GB59" s="37"/>
      <c r="GC59" s="37"/>
      <c r="GD59" s="37"/>
      <c r="GE59" s="37"/>
      <c r="GF59" s="37"/>
      <c r="GG59" s="37"/>
      <c r="GH59" s="37"/>
      <c r="GI59" s="37"/>
      <c r="GJ59" s="37"/>
      <c r="GK59" s="37"/>
      <c r="GL59" s="37"/>
      <c r="GM59" s="37"/>
      <c r="GN59" s="37"/>
      <c r="GO59" s="37"/>
      <c r="GP59" s="37"/>
      <c r="GQ59" s="37"/>
      <c r="GR59" s="37"/>
      <c r="GS59" s="37"/>
      <c r="GT59" s="37"/>
      <c r="GU59" s="37"/>
      <c r="GV59" s="37"/>
      <c r="GW59" s="37"/>
      <c r="GX59" s="37"/>
      <c r="GY59" s="37"/>
      <c r="GZ59" s="37"/>
      <c r="HA59" s="37"/>
      <c r="HB59" s="37"/>
      <c r="HC59" s="37"/>
      <c r="HD59" s="37"/>
      <c r="HE59" s="37"/>
      <c r="HF59" s="37"/>
      <c r="HG59" s="37"/>
      <c r="HH59" s="37"/>
      <c r="HI59" s="37"/>
      <c r="HJ59" s="37"/>
      <c r="HK59" s="37"/>
      <c r="HL59" s="37"/>
      <c r="HM59" s="37"/>
      <c r="HN59" s="37"/>
      <c r="HO59" s="37"/>
      <c r="HP59" s="37"/>
      <c r="HQ59" s="37"/>
      <c r="HR59" s="37"/>
      <c r="HS59" s="37"/>
      <c r="HT59" s="37"/>
      <c r="HU59" s="37"/>
      <c r="HV59" s="37"/>
      <c r="HW59" s="37"/>
      <c r="HX59" s="37"/>
      <c r="HY59" s="37"/>
      <c r="HZ59" s="37"/>
      <c r="IA59" s="37"/>
      <c r="IB59" s="37"/>
      <c r="IC59" s="37"/>
    </row>
    <row r="60" spans="1:237" ht="18.600000000000001" thickBot="1">
      <c r="A60" s="312" t="s">
        <v>143</v>
      </c>
      <c r="B60" s="366" t="s">
        <v>144</v>
      </c>
      <c r="C60" s="367" t="s">
        <v>145</v>
      </c>
      <c r="D60" s="367" t="s">
        <v>31</v>
      </c>
      <c r="E60" s="368" t="s">
        <v>77</v>
      </c>
      <c r="H60" s="312"/>
      <c r="I60" s="312"/>
      <c r="J60" s="312"/>
      <c r="K60" s="312"/>
      <c r="L60" s="312"/>
      <c r="M60" s="312"/>
      <c r="N60" s="312"/>
      <c r="O60" s="312"/>
      <c r="P60" s="312"/>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37"/>
      <c r="EP60" s="37"/>
      <c r="EQ60" s="37"/>
      <c r="ER60" s="37"/>
      <c r="ES60" s="37"/>
      <c r="ET60" s="37"/>
      <c r="EU60" s="37"/>
      <c r="EV60" s="37"/>
      <c r="EW60" s="37"/>
      <c r="EX60" s="37"/>
      <c r="EY60" s="37"/>
      <c r="EZ60" s="37"/>
      <c r="FA60" s="37"/>
      <c r="FB60" s="37"/>
      <c r="FC60" s="37"/>
      <c r="FD60" s="37"/>
      <c r="FE60" s="37"/>
      <c r="FF60" s="37"/>
      <c r="FG60" s="37"/>
      <c r="FH60" s="37"/>
      <c r="FI60" s="37"/>
      <c r="FJ60" s="37"/>
      <c r="FK60" s="37"/>
      <c r="FL60" s="37"/>
      <c r="FM60" s="37"/>
      <c r="FN60" s="37"/>
      <c r="FO60" s="37"/>
      <c r="FP60" s="37"/>
      <c r="FQ60" s="37"/>
      <c r="FR60" s="37"/>
      <c r="FS60" s="37"/>
      <c r="FT60" s="37"/>
      <c r="FU60" s="37"/>
      <c r="FV60" s="37"/>
      <c r="FW60" s="37"/>
      <c r="FX60" s="37"/>
      <c r="FY60" s="37"/>
      <c r="FZ60" s="37"/>
      <c r="GA60" s="37"/>
      <c r="GB60" s="37"/>
      <c r="GC60" s="37"/>
      <c r="GD60" s="37"/>
      <c r="GE60" s="37"/>
      <c r="GF60" s="37"/>
      <c r="GG60" s="37"/>
      <c r="GH60" s="37"/>
      <c r="GI60" s="37"/>
      <c r="GJ60" s="37"/>
      <c r="GK60" s="37"/>
      <c r="GL60" s="37"/>
      <c r="GM60" s="37"/>
      <c r="GN60" s="37"/>
      <c r="GO60" s="37"/>
      <c r="GP60" s="37"/>
      <c r="GQ60" s="37"/>
      <c r="GR60" s="37"/>
      <c r="GS60" s="37"/>
      <c r="GT60" s="37"/>
      <c r="GU60" s="37"/>
      <c r="GV60" s="37"/>
      <c r="GW60" s="37"/>
      <c r="GX60" s="37"/>
      <c r="GY60" s="37"/>
      <c r="GZ60" s="37"/>
      <c r="HA60" s="37"/>
      <c r="HB60" s="37"/>
      <c r="HC60" s="37"/>
      <c r="HD60" s="37"/>
      <c r="HE60" s="37"/>
      <c r="HF60" s="37"/>
      <c r="HG60" s="37"/>
      <c r="HH60" s="37"/>
      <c r="HI60" s="37"/>
      <c r="HJ60" s="37"/>
      <c r="HK60" s="37"/>
      <c r="HL60" s="37"/>
      <c r="HM60" s="37"/>
      <c r="HN60" s="37"/>
      <c r="HO60" s="37"/>
      <c r="HP60" s="37"/>
      <c r="HQ60" s="37"/>
      <c r="HR60" s="37"/>
      <c r="HS60" s="37"/>
      <c r="HT60" s="37"/>
      <c r="HU60" s="37"/>
      <c r="HV60" s="37"/>
      <c r="HW60" s="37"/>
      <c r="HX60" s="37"/>
      <c r="HY60" s="37"/>
      <c r="HZ60" s="37"/>
      <c r="IA60" s="37"/>
      <c r="IB60" s="37"/>
      <c r="IC60" s="37"/>
    </row>
    <row r="61" spans="1:237" ht="14.4" customHeight="1" thickBot="1">
      <c r="A61" s="312"/>
      <c r="B61" s="402" t="s">
        <v>146</v>
      </c>
      <c r="C61" s="666" t="s">
        <v>477</v>
      </c>
      <c r="D61" s="667" t="s">
        <v>122</v>
      </c>
      <c r="E61" s="668">
        <f>SUM(E62:E64)</f>
        <v>0</v>
      </c>
      <c r="H61" s="312"/>
      <c r="I61" s="312"/>
      <c r="J61" s="312"/>
      <c r="K61" s="312"/>
      <c r="L61" s="312"/>
      <c r="M61" s="312"/>
      <c r="N61" s="312"/>
      <c r="O61" s="312"/>
      <c r="P61" s="312"/>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c r="EV61" s="37"/>
      <c r="EW61" s="37"/>
      <c r="EX61" s="37"/>
      <c r="EY61" s="37"/>
      <c r="EZ61" s="37"/>
      <c r="FA61" s="37"/>
      <c r="FB61" s="37"/>
      <c r="FC61" s="37"/>
      <c r="FD61" s="37"/>
      <c r="FE61" s="37"/>
      <c r="FF61" s="37"/>
      <c r="FG61" s="37"/>
      <c r="FH61" s="37"/>
      <c r="FI61" s="37"/>
      <c r="FJ61" s="37"/>
      <c r="FK61" s="37"/>
      <c r="FL61" s="37"/>
      <c r="FM61" s="37"/>
      <c r="FN61" s="37"/>
      <c r="FO61" s="37"/>
      <c r="FP61" s="37"/>
      <c r="FQ61" s="37"/>
      <c r="FR61" s="37"/>
      <c r="FS61" s="37"/>
      <c r="FT61" s="37"/>
      <c r="FU61" s="37"/>
      <c r="FV61" s="37"/>
      <c r="FW61" s="37"/>
      <c r="FX61" s="37"/>
      <c r="FY61" s="37"/>
      <c r="FZ61" s="37"/>
      <c r="GA61" s="37"/>
      <c r="GB61" s="37"/>
      <c r="GC61" s="37"/>
      <c r="GD61" s="37"/>
      <c r="GE61" s="37"/>
      <c r="GF61" s="37"/>
      <c r="GG61" s="37"/>
      <c r="GH61" s="37"/>
      <c r="GI61" s="37"/>
      <c r="GJ61" s="37"/>
      <c r="GK61" s="37"/>
      <c r="GL61" s="37"/>
      <c r="GM61" s="37"/>
      <c r="GN61" s="37"/>
      <c r="GO61" s="37"/>
      <c r="GP61" s="37"/>
      <c r="GQ61" s="37"/>
      <c r="GR61" s="37"/>
      <c r="GS61" s="37"/>
      <c r="GT61" s="37"/>
      <c r="GU61" s="37"/>
      <c r="GV61" s="37"/>
      <c r="GW61" s="37"/>
      <c r="GX61" s="37"/>
      <c r="GY61" s="37"/>
      <c r="GZ61" s="37"/>
      <c r="HA61" s="37"/>
      <c r="HB61" s="37"/>
      <c r="HC61" s="37"/>
      <c r="HD61" s="37"/>
      <c r="HE61" s="37"/>
      <c r="HF61" s="37"/>
      <c r="HG61" s="37"/>
      <c r="HH61" s="37"/>
      <c r="HI61" s="37"/>
      <c r="HJ61" s="37"/>
      <c r="HK61" s="37"/>
      <c r="HL61" s="37"/>
      <c r="HM61" s="37"/>
      <c r="HN61" s="37"/>
      <c r="HO61" s="37"/>
      <c r="HP61" s="37"/>
      <c r="HQ61" s="37"/>
      <c r="HR61" s="37"/>
      <c r="HS61" s="37"/>
      <c r="HT61" s="37"/>
      <c r="HU61" s="37"/>
      <c r="HV61" s="37"/>
      <c r="HW61" s="37"/>
      <c r="HX61" s="37"/>
      <c r="HY61" s="37"/>
      <c r="HZ61" s="37"/>
      <c r="IA61" s="37"/>
      <c r="IB61" s="37"/>
      <c r="IC61" s="37"/>
    </row>
    <row r="62" spans="1:237" ht="14.4" customHeight="1" thickBot="1">
      <c r="A62" s="312"/>
      <c r="B62" s="406"/>
      <c r="C62" s="669" t="s">
        <v>189</v>
      </c>
      <c r="D62" s="670" t="s">
        <v>122</v>
      </c>
      <c r="E62" s="671">
        <v>0</v>
      </c>
      <c r="H62" s="312"/>
      <c r="I62" s="312"/>
      <c r="J62" s="312"/>
      <c r="K62" s="312"/>
      <c r="L62" s="312"/>
      <c r="M62" s="312"/>
      <c r="N62" s="312"/>
      <c r="O62" s="312"/>
      <c r="P62" s="312"/>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c r="GF62" s="37"/>
      <c r="GG62" s="37"/>
      <c r="GH62" s="37"/>
      <c r="GI62" s="37"/>
      <c r="GJ62" s="37"/>
      <c r="GK62" s="37"/>
      <c r="GL62" s="37"/>
      <c r="GM62" s="37"/>
      <c r="GN62" s="37"/>
      <c r="GO62" s="37"/>
      <c r="GP62" s="37"/>
      <c r="GQ62" s="37"/>
      <c r="GR62" s="37"/>
      <c r="GS62" s="37"/>
      <c r="GT62" s="37"/>
      <c r="GU62" s="37"/>
      <c r="GV62" s="37"/>
      <c r="GW62" s="37"/>
      <c r="GX62" s="37"/>
      <c r="GY62" s="37"/>
      <c r="GZ62" s="37"/>
      <c r="HA62" s="37"/>
      <c r="HB62" s="37"/>
      <c r="HC62" s="37"/>
      <c r="HD62" s="37"/>
      <c r="HE62" s="37"/>
      <c r="HF62" s="37"/>
      <c r="HG62" s="37"/>
      <c r="HH62" s="37"/>
      <c r="HI62" s="37"/>
      <c r="HJ62" s="37"/>
      <c r="HK62" s="37"/>
      <c r="HL62" s="37"/>
      <c r="HM62" s="37"/>
      <c r="HN62" s="37"/>
      <c r="HO62" s="37"/>
      <c r="HP62" s="37"/>
      <c r="HQ62" s="37"/>
      <c r="HR62" s="37"/>
      <c r="HS62" s="37"/>
      <c r="HT62" s="37"/>
      <c r="HU62" s="37"/>
      <c r="HV62" s="37"/>
      <c r="HW62" s="37"/>
      <c r="HX62" s="37"/>
      <c r="HY62" s="37"/>
      <c r="HZ62" s="37"/>
      <c r="IA62" s="37"/>
      <c r="IB62" s="37"/>
      <c r="IC62" s="37"/>
    </row>
    <row r="63" spans="1:237" ht="14.4" customHeight="1" thickBot="1">
      <c r="A63" s="312"/>
      <c r="B63" s="407"/>
      <c r="C63" s="669" t="s">
        <v>190</v>
      </c>
      <c r="D63" s="670" t="s">
        <v>122</v>
      </c>
      <c r="E63" s="671">
        <v>0</v>
      </c>
      <c r="H63" s="312"/>
      <c r="I63" s="312"/>
      <c r="J63" s="312"/>
      <c r="K63" s="312"/>
      <c r="L63" s="312"/>
      <c r="M63" s="312"/>
      <c r="N63" s="312"/>
      <c r="O63" s="312"/>
      <c r="P63" s="312"/>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row>
    <row r="64" spans="1:237" ht="14.4" customHeight="1" thickBot="1">
      <c r="A64" s="312"/>
      <c r="B64" s="484"/>
      <c r="C64" s="672" t="s">
        <v>478</v>
      </c>
      <c r="D64" s="670" t="s">
        <v>122</v>
      </c>
      <c r="E64" s="671">
        <v>0</v>
      </c>
      <c r="H64" s="312"/>
      <c r="I64" s="312"/>
      <c r="J64" s="312"/>
      <c r="K64" s="312"/>
      <c r="L64" s="312"/>
      <c r="M64" s="312"/>
      <c r="N64" s="312"/>
      <c r="O64" s="312"/>
      <c r="P64" s="312"/>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row>
    <row r="65" spans="1:73" s="37" customFormat="1" ht="14.4" customHeight="1" thickBot="1">
      <c r="A65" s="312"/>
      <c r="B65" s="402" t="s">
        <v>147</v>
      </c>
      <c r="C65" s="666" t="s">
        <v>479</v>
      </c>
      <c r="D65" s="667" t="s">
        <v>122</v>
      </c>
      <c r="E65" s="668">
        <f>SUM(E66:E68)</f>
        <v>0</v>
      </c>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2"/>
      <c r="BR65" s="312"/>
      <c r="BS65" s="312"/>
      <c r="BT65" s="312"/>
      <c r="BU65" s="312"/>
    </row>
    <row r="66" spans="1:73" s="37" customFormat="1" ht="14.4" customHeight="1" thickBot="1">
      <c r="A66" s="312"/>
      <c r="B66" s="406"/>
      <c r="C66" s="672" t="s">
        <v>148</v>
      </c>
      <c r="D66" s="670" t="s">
        <v>122</v>
      </c>
      <c r="E66" s="671">
        <v>0</v>
      </c>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2"/>
      <c r="BR66" s="312"/>
      <c r="BS66" s="312"/>
      <c r="BT66" s="312"/>
      <c r="BU66" s="312"/>
    </row>
    <row r="67" spans="1:73" s="37" customFormat="1" ht="14.4" customHeight="1" thickBot="1">
      <c r="A67" s="312"/>
      <c r="B67" s="407"/>
      <c r="C67" s="672" t="s">
        <v>149</v>
      </c>
      <c r="D67" s="670" t="s">
        <v>122</v>
      </c>
      <c r="E67" s="671">
        <v>0</v>
      </c>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c r="BR67" s="312"/>
      <c r="BS67" s="312"/>
      <c r="BT67" s="312"/>
      <c r="BU67" s="312"/>
    </row>
    <row r="68" spans="1:73" s="37" customFormat="1" ht="14.4" customHeight="1" thickBot="1">
      <c r="A68" s="312"/>
      <c r="B68" s="408"/>
      <c r="C68" s="672" t="s">
        <v>480</v>
      </c>
      <c r="D68" s="670" t="s">
        <v>122</v>
      </c>
      <c r="E68" s="671">
        <v>0</v>
      </c>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row>
    <row r="69" spans="1:73" s="37" customFormat="1" ht="14.4" customHeight="1" thickBot="1">
      <c r="A69" s="312"/>
      <c r="B69" s="409" t="s">
        <v>150</v>
      </c>
      <c r="C69" s="666" t="s">
        <v>481</v>
      </c>
      <c r="D69" s="667" t="s">
        <v>122</v>
      </c>
      <c r="E69" s="668">
        <f>SUM(E70:E72)</f>
        <v>0</v>
      </c>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c r="AP69" s="312"/>
      <c r="AQ69" s="312"/>
      <c r="AR69" s="312"/>
      <c r="AS69" s="312"/>
      <c r="AT69" s="312"/>
      <c r="AU69" s="312"/>
      <c r="AV69" s="312"/>
      <c r="AW69" s="312"/>
      <c r="AX69" s="312"/>
      <c r="AY69" s="312"/>
      <c r="AZ69" s="312"/>
      <c r="BA69" s="312"/>
      <c r="BB69" s="312"/>
      <c r="BC69" s="312"/>
      <c r="BD69" s="312"/>
      <c r="BE69" s="312"/>
      <c r="BF69" s="312"/>
      <c r="BG69" s="312"/>
      <c r="BH69" s="312"/>
      <c r="BI69" s="312"/>
      <c r="BJ69" s="312"/>
      <c r="BK69" s="312"/>
      <c r="BL69" s="312"/>
      <c r="BM69" s="312"/>
      <c r="BN69" s="312"/>
      <c r="BO69" s="312"/>
      <c r="BP69" s="312"/>
      <c r="BQ69" s="312"/>
      <c r="BR69" s="312"/>
      <c r="BS69" s="312"/>
      <c r="BT69" s="312"/>
      <c r="BU69" s="312"/>
    </row>
    <row r="70" spans="1:73" s="37" customFormat="1" ht="14.4" customHeight="1" thickBot="1">
      <c r="A70" s="312"/>
      <c r="B70" s="407"/>
      <c r="C70" s="672" t="s">
        <v>151</v>
      </c>
      <c r="D70" s="670" t="s">
        <v>122</v>
      </c>
      <c r="E70" s="671">
        <v>0</v>
      </c>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c r="AP70" s="312"/>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c r="BP70" s="312"/>
      <c r="BQ70" s="312"/>
      <c r="BR70" s="312"/>
      <c r="BS70" s="312"/>
      <c r="BT70" s="312"/>
      <c r="BU70" s="312"/>
    </row>
    <row r="71" spans="1:73" s="37" customFormat="1" ht="14.4" customHeight="1" thickBot="1">
      <c r="A71" s="312"/>
      <c r="B71" s="485"/>
      <c r="C71" s="672" t="s">
        <v>152</v>
      </c>
      <c r="D71" s="670" t="s">
        <v>122</v>
      </c>
      <c r="E71" s="671">
        <v>0</v>
      </c>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c r="BP71" s="312"/>
      <c r="BQ71" s="312"/>
      <c r="BR71" s="312"/>
      <c r="BS71" s="312"/>
      <c r="BT71" s="312"/>
      <c r="BU71" s="312"/>
    </row>
    <row r="72" spans="1:73" s="37" customFormat="1" ht="14.4" customHeight="1" thickBot="1">
      <c r="A72" s="312"/>
      <c r="B72" s="408"/>
      <c r="C72" s="672" t="s">
        <v>482</v>
      </c>
      <c r="D72" s="670" t="s">
        <v>122</v>
      </c>
      <c r="E72" s="671">
        <v>0</v>
      </c>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12"/>
      <c r="AN72" s="312"/>
      <c r="AO72" s="312"/>
      <c r="AP72" s="312"/>
      <c r="AQ72" s="312"/>
      <c r="AR72" s="312"/>
      <c r="AS72" s="312"/>
      <c r="AT72" s="312"/>
      <c r="AU72" s="312"/>
      <c r="AV72" s="312"/>
      <c r="AW72" s="312"/>
      <c r="AX72" s="312"/>
      <c r="AY72" s="312"/>
      <c r="AZ72" s="312"/>
      <c r="BA72" s="312"/>
      <c r="BB72" s="312"/>
      <c r="BC72" s="312"/>
      <c r="BD72" s="312"/>
      <c r="BE72" s="312"/>
      <c r="BF72" s="312"/>
      <c r="BG72" s="312"/>
      <c r="BH72" s="312"/>
      <c r="BI72" s="312"/>
      <c r="BJ72" s="312"/>
      <c r="BK72" s="312"/>
      <c r="BL72" s="312"/>
      <c r="BM72" s="312"/>
      <c r="BN72" s="312"/>
      <c r="BO72" s="312"/>
      <c r="BP72" s="312"/>
      <c r="BQ72" s="312"/>
      <c r="BR72" s="312"/>
      <c r="BS72" s="312"/>
      <c r="BT72" s="312"/>
      <c r="BU72" s="312"/>
    </row>
    <row r="73" spans="1:73" s="37" customFormat="1" ht="14.4" customHeight="1" thickBot="1">
      <c r="A73" s="312"/>
      <c r="B73" s="409" t="s">
        <v>153</v>
      </c>
      <c r="C73" s="666" t="s">
        <v>483</v>
      </c>
      <c r="D73" s="667" t="s">
        <v>122</v>
      </c>
      <c r="E73" s="668">
        <f>SUM(E74:E76)</f>
        <v>0</v>
      </c>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c r="BR73" s="312"/>
      <c r="BS73" s="312"/>
      <c r="BT73" s="312"/>
      <c r="BU73" s="312"/>
    </row>
    <row r="74" spans="1:73" s="37" customFormat="1" ht="14.4" customHeight="1" thickBot="1">
      <c r="A74" s="312"/>
      <c r="B74" s="485"/>
      <c r="C74" s="672" t="s">
        <v>154</v>
      </c>
      <c r="D74" s="670" t="s">
        <v>122</v>
      </c>
      <c r="E74" s="671">
        <v>0</v>
      </c>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c r="BP74" s="312"/>
      <c r="BQ74" s="312"/>
      <c r="BR74" s="312"/>
      <c r="BS74" s="312"/>
      <c r="BT74" s="312"/>
      <c r="BU74" s="312"/>
    </row>
    <row r="75" spans="1:73" s="37" customFormat="1" ht="14.4" customHeight="1" thickBot="1">
      <c r="A75" s="312"/>
      <c r="B75" s="406"/>
      <c r="C75" s="672" t="s">
        <v>155</v>
      </c>
      <c r="D75" s="670" t="s">
        <v>122</v>
      </c>
      <c r="E75" s="671">
        <v>0</v>
      </c>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312"/>
      <c r="AY75" s="312"/>
      <c r="AZ75" s="312"/>
      <c r="BA75" s="312"/>
      <c r="BB75" s="312"/>
      <c r="BC75" s="312"/>
      <c r="BD75" s="312"/>
      <c r="BE75" s="312"/>
      <c r="BF75" s="312"/>
      <c r="BG75" s="312"/>
      <c r="BH75" s="312"/>
      <c r="BI75" s="312"/>
      <c r="BJ75" s="312"/>
      <c r="BK75" s="312"/>
      <c r="BL75" s="312"/>
      <c r="BM75" s="312"/>
      <c r="BN75" s="312"/>
      <c r="BO75" s="312"/>
      <c r="BP75" s="312"/>
      <c r="BQ75" s="312"/>
      <c r="BR75" s="312"/>
      <c r="BS75" s="312"/>
      <c r="BT75" s="312"/>
      <c r="BU75" s="312"/>
    </row>
    <row r="76" spans="1:73" s="37" customFormat="1" ht="14.4" customHeight="1" thickBot="1">
      <c r="A76" s="312"/>
      <c r="B76" s="408"/>
      <c r="C76" s="672" t="s">
        <v>484</v>
      </c>
      <c r="D76" s="670" t="s">
        <v>122</v>
      </c>
      <c r="E76" s="671">
        <v>0</v>
      </c>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2"/>
      <c r="BO76" s="312"/>
      <c r="BP76" s="312"/>
      <c r="BQ76" s="312"/>
      <c r="BR76" s="312"/>
      <c r="BS76" s="312"/>
      <c r="BT76" s="312"/>
      <c r="BU76" s="312"/>
    </row>
    <row r="77" spans="1:73" s="37" customFormat="1" ht="14.4" customHeight="1" thickBot="1">
      <c r="A77" s="312"/>
      <c r="B77" s="409" t="s">
        <v>524</v>
      </c>
      <c r="C77" s="666" t="s">
        <v>485</v>
      </c>
      <c r="D77" s="667" t="s">
        <v>122</v>
      </c>
      <c r="E77" s="668">
        <f>SUM(E78:E80)</f>
        <v>0</v>
      </c>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2"/>
      <c r="AS77" s="312"/>
      <c r="AT77" s="312"/>
      <c r="AU77" s="312"/>
      <c r="AV77" s="312"/>
      <c r="AW77" s="312"/>
      <c r="AX77" s="312"/>
      <c r="AY77" s="312"/>
      <c r="AZ77" s="312"/>
      <c r="BA77" s="312"/>
      <c r="BB77" s="312"/>
      <c r="BC77" s="312"/>
      <c r="BD77" s="312"/>
      <c r="BE77" s="312"/>
      <c r="BF77" s="312"/>
      <c r="BG77" s="312"/>
      <c r="BH77" s="312"/>
      <c r="BI77" s="312"/>
      <c r="BJ77" s="312"/>
      <c r="BK77" s="312"/>
      <c r="BL77" s="312"/>
      <c r="BM77" s="312"/>
      <c r="BN77" s="312"/>
      <c r="BO77" s="312"/>
      <c r="BP77" s="312"/>
      <c r="BQ77" s="312"/>
      <c r="BR77" s="312"/>
      <c r="BS77" s="312"/>
      <c r="BT77" s="312"/>
      <c r="BU77" s="312"/>
    </row>
    <row r="78" spans="1:73" s="37" customFormat="1" ht="14.4" customHeight="1" thickBot="1">
      <c r="A78" s="312"/>
      <c r="B78" s="407" t="s">
        <v>445</v>
      </c>
      <c r="C78" s="672" t="s">
        <v>156</v>
      </c>
      <c r="D78" s="670" t="s">
        <v>122</v>
      </c>
      <c r="E78" s="671">
        <v>0</v>
      </c>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2"/>
      <c r="BQ78" s="312"/>
      <c r="BR78" s="312"/>
      <c r="BS78" s="312"/>
      <c r="BT78" s="312"/>
      <c r="BU78" s="312"/>
    </row>
    <row r="79" spans="1:73" s="37" customFormat="1" ht="14.4" customHeight="1" thickBot="1">
      <c r="A79" s="312"/>
      <c r="B79" s="485"/>
      <c r="C79" s="672" t="s">
        <v>157</v>
      </c>
      <c r="D79" s="670" t="s">
        <v>122</v>
      </c>
      <c r="E79" s="671">
        <v>0</v>
      </c>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c r="BP79" s="312"/>
      <c r="BQ79" s="312"/>
      <c r="BR79" s="312"/>
      <c r="BS79" s="312"/>
      <c r="BT79" s="312"/>
      <c r="BU79" s="312"/>
    </row>
    <row r="80" spans="1:73" s="37" customFormat="1" ht="15" customHeight="1" thickBot="1">
      <c r="A80" s="312"/>
      <c r="B80" s="408"/>
      <c r="C80" s="673" t="s">
        <v>486</v>
      </c>
      <c r="D80" s="674" t="s">
        <v>122</v>
      </c>
      <c r="E80" s="675">
        <v>0</v>
      </c>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2"/>
      <c r="BR80" s="312"/>
      <c r="BS80" s="312"/>
      <c r="BT80" s="312"/>
      <c r="BU80" s="312"/>
    </row>
    <row r="81" spans="1:73" s="312" customFormat="1" ht="15.6">
      <c r="A81" s="481"/>
      <c r="B81" s="481"/>
      <c r="C81" s="481"/>
      <c r="D81" s="480"/>
      <c r="E81" s="480"/>
      <c r="F81" s="480"/>
      <c r="G81" s="480"/>
      <c r="H81" s="480"/>
      <c r="I81" s="36"/>
      <c r="J81" s="36"/>
      <c r="K81" s="36"/>
      <c r="L81" s="36"/>
      <c r="M81" s="36"/>
      <c r="N81" s="36"/>
      <c r="O81" s="36"/>
      <c r="P81" s="36"/>
    </row>
    <row r="82" spans="1:73" s="37" customFormat="1" ht="21" customHeight="1" thickBot="1">
      <c r="A82" s="494" t="s">
        <v>177</v>
      </c>
      <c r="B82" s="740" t="s">
        <v>178</v>
      </c>
      <c r="C82" s="740"/>
      <c r="D82" s="545"/>
      <c r="E82" s="545"/>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c r="BP82" s="312"/>
      <c r="BQ82" s="312"/>
      <c r="BR82" s="312"/>
      <c r="BS82" s="312"/>
      <c r="BT82" s="312"/>
      <c r="BU82" s="312"/>
    </row>
    <row r="83" spans="1:73" s="37" customFormat="1" ht="18.600000000000001" thickBot="1">
      <c r="A83" s="312" t="s">
        <v>179</v>
      </c>
      <c r="B83" s="366" t="s">
        <v>180</v>
      </c>
      <c r="C83" s="367" t="s">
        <v>181</v>
      </c>
      <c r="D83" s="367" t="s">
        <v>31</v>
      </c>
      <c r="E83" s="368" t="s">
        <v>77</v>
      </c>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c r="BR83" s="312"/>
      <c r="BS83" s="312"/>
      <c r="BT83" s="312"/>
      <c r="BU83" s="312"/>
    </row>
    <row r="84" spans="1:73" s="37" customFormat="1" ht="15" customHeight="1" thickBot="1">
      <c r="A84" s="312"/>
      <c r="B84" s="402" t="s">
        <v>182</v>
      </c>
      <c r="C84" s="676" t="s">
        <v>490</v>
      </c>
      <c r="D84" s="677" t="s">
        <v>122</v>
      </c>
      <c r="E84" s="678">
        <v>0</v>
      </c>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2"/>
      <c r="BR84" s="312"/>
      <c r="BS84" s="312"/>
      <c r="BT84" s="312"/>
      <c r="BU84" s="312"/>
    </row>
    <row r="85" spans="1:73" s="37" customFormat="1" ht="15" customHeight="1" thickBot="1">
      <c r="A85" s="312"/>
      <c r="B85" s="407"/>
      <c r="C85" s="679" t="s">
        <v>183</v>
      </c>
      <c r="D85" s="670" t="s">
        <v>122</v>
      </c>
      <c r="E85" s="671">
        <v>0</v>
      </c>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2"/>
      <c r="BO85" s="312"/>
      <c r="BP85" s="312"/>
      <c r="BQ85" s="312"/>
      <c r="BR85" s="312"/>
      <c r="BS85" s="312"/>
      <c r="BT85" s="312"/>
      <c r="BU85" s="312"/>
    </row>
    <row r="86" spans="1:73" s="37" customFormat="1" ht="15" customHeight="1" thickBot="1">
      <c r="A86" s="312"/>
      <c r="B86" s="484"/>
      <c r="C86" s="680" t="s">
        <v>184</v>
      </c>
      <c r="D86" s="674" t="s">
        <v>122</v>
      </c>
      <c r="E86" s="675">
        <v>0</v>
      </c>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312"/>
      <c r="AQ86" s="312"/>
      <c r="AR86" s="312"/>
      <c r="AS86" s="312"/>
      <c r="AT86" s="312"/>
      <c r="AU86" s="312"/>
      <c r="AV86" s="312"/>
      <c r="AW86" s="312"/>
      <c r="AX86" s="312"/>
      <c r="AY86" s="312"/>
      <c r="AZ86" s="312"/>
      <c r="BA86" s="312"/>
      <c r="BB86" s="312"/>
      <c r="BC86" s="312"/>
      <c r="BD86" s="312"/>
      <c r="BE86" s="312"/>
      <c r="BF86" s="312"/>
      <c r="BG86" s="312"/>
      <c r="BH86" s="312"/>
      <c r="BI86" s="312"/>
      <c r="BJ86" s="312"/>
      <c r="BK86" s="312"/>
      <c r="BL86" s="312"/>
      <c r="BM86" s="312"/>
      <c r="BN86" s="312"/>
      <c r="BO86" s="312"/>
      <c r="BP86" s="312"/>
      <c r="BQ86" s="312"/>
      <c r="BR86" s="312"/>
      <c r="BS86" s="312"/>
      <c r="BT86" s="312"/>
      <c r="BU86" s="312"/>
    </row>
    <row r="87" spans="1:73" s="312" customFormat="1" ht="15.6">
      <c r="A87" s="481"/>
      <c r="B87" s="481"/>
      <c r="C87" s="481"/>
      <c r="D87" s="480"/>
      <c r="E87" s="480"/>
      <c r="F87" s="480"/>
      <c r="G87" s="480"/>
      <c r="H87" s="480"/>
      <c r="I87" s="36"/>
      <c r="J87" s="36"/>
      <c r="K87" s="36"/>
      <c r="L87" s="36"/>
      <c r="M87" s="36"/>
      <c r="N87" s="36"/>
      <c r="O87" s="36"/>
      <c r="P87" s="36"/>
    </row>
    <row r="88" spans="1:73" s="37" customFormat="1" ht="21" customHeight="1" thickBot="1">
      <c r="A88" s="494" t="s">
        <v>186</v>
      </c>
      <c r="B88" s="740" t="s">
        <v>434</v>
      </c>
      <c r="C88" s="740"/>
      <c r="D88" s="494"/>
      <c r="E88" s="494"/>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c r="BP88" s="312"/>
      <c r="BQ88" s="312"/>
      <c r="BR88" s="312"/>
      <c r="BS88" s="312"/>
      <c r="BT88" s="312"/>
      <c r="BU88" s="312"/>
    </row>
    <row r="89" spans="1:73" s="37" customFormat="1" ht="18.600000000000001" thickBot="1">
      <c r="A89" s="312" t="s">
        <v>188</v>
      </c>
      <c r="B89" s="366" t="s">
        <v>180</v>
      </c>
      <c r="C89" s="367" t="s">
        <v>435</v>
      </c>
      <c r="D89" s="367" t="s">
        <v>31</v>
      </c>
      <c r="E89" s="368" t="s">
        <v>77</v>
      </c>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c r="BR89" s="312"/>
      <c r="BS89" s="312"/>
      <c r="BT89" s="312"/>
      <c r="BU89" s="312"/>
    </row>
    <row r="90" spans="1:73" s="37" customFormat="1" ht="14.4" customHeight="1" thickBot="1">
      <c r="A90" s="312"/>
      <c r="B90" s="402" t="s">
        <v>436</v>
      </c>
      <c r="C90" s="666" t="s">
        <v>499</v>
      </c>
      <c r="D90" s="667" t="s">
        <v>122</v>
      </c>
      <c r="E90" s="668">
        <f>SUM(E91:E93)</f>
        <v>0</v>
      </c>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c r="BR90" s="312"/>
      <c r="BS90" s="312"/>
      <c r="BT90" s="312"/>
      <c r="BU90" s="312"/>
    </row>
    <row r="91" spans="1:73" s="37" customFormat="1" ht="14.4" customHeight="1" thickBot="1">
      <c r="A91" s="312"/>
      <c r="B91" s="407"/>
      <c r="C91" s="679" t="s">
        <v>491</v>
      </c>
      <c r="D91" s="670" t="s">
        <v>122</v>
      </c>
      <c r="E91" s="671">
        <v>0</v>
      </c>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c r="BT91" s="312"/>
      <c r="BU91" s="312"/>
    </row>
    <row r="92" spans="1:73" s="37" customFormat="1" ht="14.4" customHeight="1" thickBot="1">
      <c r="A92" s="312"/>
      <c r="B92" s="407"/>
      <c r="C92" s="679" t="s">
        <v>492</v>
      </c>
      <c r="D92" s="670" t="s">
        <v>122</v>
      </c>
      <c r="E92" s="671">
        <v>0</v>
      </c>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c r="BP92" s="312"/>
      <c r="BQ92" s="312"/>
      <c r="BR92" s="312"/>
      <c r="BS92" s="312"/>
      <c r="BT92" s="312"/>
      <c r="BU92" s="312"/>
    </row>
    <row r="93" spans="1:73" s="37" customFormat="1" ht="15" customHeight="1" thickBot="1">
      <c r="A93" s="312"/>
      <c r="B93" s="484"/>
      <c r="C93" s="680" t="s">
        <v>493</v>
      </c>
      <c r="D93" s="674" t="s">
        <v>122</v>
      </c>
      <c r="E93" s="675">
        <v>0</v>
      </c>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c r="AP93" s="312"/>
      <c r="AQ93" s="312"/>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c r="BP93" s="312"/>
      <c r="BQ93" s="312"/>
      <c r="BR93" s="312"/>
      <c r="BS93" s="312"/>
      <c r="BT93" s="312"/>
      <c r="BU93" s="312"/>
    </row>
    <row r="94" spans="1:73" s="37" customFormat="1" ht="15" customHeight="1">
      <c r="A94" s="312"/>
      <c r="B94" s="561"/>
      <c r="C94" s="469"/>
      <c r="D94" s="470"/>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c r="BT94" s="312"/>
      <c r="BU94" s="312"/>
    </row>
    <row r="95" spans="1:73" s="37" customFormat="1" ht="42" customHeight="1">
      <c r="A95" s="547">
        <v>3</v>
      </c>
      <c r="B95" s="741" t="s">
        <v>192</v>
      </c>
      <c r="C95" s="741"/>
      <c r="D95" s="741"/>
      <c r="E95" s="741"/>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c r="BT95" s="312"/>
      <c r="BU95" s="312"/>
    </row>
    <row r="96" spans="1:73" s="37" customFormat="1" ht="21" customHeight="1">
      <c r="A96" s="494" t="s">
        <v>193</v>
      </c>
      <c r="B96" s="495" t="s">
        <v>194</v>
      </c>
      <c r="C96" s="548"/>
      <c r="D96" s="548"/>
      <c r="E96" s="548"/>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c r="BR96" s="312"/>
      <c r="BS96" s="312"/>
      <c r="BT96" s="312"/>
      <c r="BU96" s="312"/>
    </row>
    <row r="97" spans="1:73" s="37" customFormat="1" ht="15" hidden="1" customHeight="1" thickBot="1">
      <c r="A97" s="499"/>
      <c r="B97" s="500"/>
      <c r="C97" s="499"/>
      <c r="D97" s="499"/>
      <c r="E97" s="499"/>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c r="BR97" s="312"/>
      <c r="BS97" s="312"/>
      <c r="BT97" s="312"/>
      <c r="BU97" s="312"/>
    </row>
    <row r="98" spans="1:73" s="37" customFormat="1" ht="14.4" customHeight="1" thickBot="1">
      <c r="A98" s="501" t="s">
        <v>6</v>
      </c>
      <c r="B98" s="716" t="s">
        <v>530</v>
      </c>
      <c r="C98" s="717"/>
      <c r="D98" s="717"/>
      <c r="E98" s="718"/>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2"/>
      <c r="AZ98" s="312"/>
      <c r="BA98" s="312"/>
      <c r="BB98" s="312"/>
      <c r="BC98" s="312"/>
      <c r="BD98" s="312"/>
      <c r="BE98" s="312"/>
      <c r="BF98" s="312"/>
      <c r="BG98" s="312"/>
      <c r="BH98" s="312"/>
      <c r="BI98" s="312"/>
      <c r="BJ98" s="312"/>
      <c r="BK98" s="312"/>
      <c r="BL98" s="312"/>
      <c r="BM98" s="312"/>
      <c r="BN98" s="312"/>
      <c r="BO98" s="312"/>
      <c r="BP98" s="312"/>
      <c r="BQ98" s="312"/>
      <c r="BR98" s="312"/>
      <c r="BS98" s="312"/>
    </row>
    <row r="99" spans="1:73" s="37" customFormat="1" ht="19.5" customHeight="1" thickBot="1">
      <c r="A99" s="312" t="s">
        <v>195</v>
      </c>
      <c r="B99" s="366" t="s">
        <v>202</v>
      </c>
      <c r="C99" s="367" t="s">
        <v>498</v>
      </c>
      <c r="D99" s="367" t="s">
        <v>31</v>
      </c>
      <c r="E99" s="368" t="s">
        <v>77</v>
      </c>
      <c r="F99" s="312"/>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2"/>
      <c r="AZ99" s="312"/>
      <c r="BA99" s="312"/>
      <c r="BB99" s="312"/>
      <c r="BC99" s="312"/>
      <c r="BD99" s="312"/>
      <c r="BE99" s="312"/>
      <c r="BF99" s="312"/>
      <c r="BG99" s="312"/>
      <c r="BH99" s="312"/>
      <c r="BI99" s="312"/>
      <c r="BJ99" s="312"/>
      <c r="BK99" s="312"/>
      <c r="BL99" s="312"/>
      <c r="BM99" s="312"/>
      <c r="BN99" s="312"/>
      <c r="BO99" s="312"/>
      <c r="BP99" s="312"/>
      <c r="BQ99" s="312"/>
      <c r="BR99" s="312"/>
      <c r="BS99" s="312"/>
      <c r="BT99" s="312"/>
      <c r="BU99" s="312"/>
    </row>
    <row r="100" spans="1:73" s="37" customFormat="1" ht="15" customHeight="1" thickBot="1">
      <c r="A100" s="312"/>
      <c r="B100" s="376" t="s">
        <v>203</v>
      </c>
      <c r="C100" s="676" t="s">
        <v>204</v>
      </c>
      <c r="D100" s="677" t="s">
        <v>122</v>
      </c>
      <c r="E100" s="678">
        <v>0</v>
      </c>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2"/>
      <c r="AZ100" s="312"/>
      <c r="BA100" s="312"/>
      <c r="BB100" s="312"/>
      <c r="BC100" s="312"/>
      <c r="BD100" s="312"/>
      <c r="BE100" s="312"/>
      <c r="BF100" s="312"/>
      <c r="BG100" s="312"/>
      <c r="BH100" s="312"/>
      <c r="BI100" s="312"/>
      <c r="BJ100" s="312"/>
      <c r="BK100" s="312"/>
      <c r="BL100" s="312"/>
      <c r="BM100" s="312"/>
      <c r="BN100" s="312"/>
      <c r="BO100" s="312"/>
      <c r="BP100" s="312"/>
      <c r="BQ100" s="312"/>
      <c r="BR100" s="312"/>
      <c r="BS100" s="312"/>
      <c r="BT100" s="312"/>
      <c r="BU100" s="312"/>
    </row>
    <row r="101" spans="1:73" s="37" customFormat="1" ht="15" customHeight="1" thickBot="1">
      <c r="A101" s="312"/>
      <c r="B101" s="387"/>
      <c r="C101" s="679" t="s">
        <v>205</v>
      </c>
      <c r="D101" s="670" t="s">
        <v>122</v>
      </c>
      <c r="E101" s="671">
        <v>0</v>
      </c>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2"/>
      <c r="BR101" s="312"/>
      <c r="BS101" s="312"/>
      <c r="BT101" s="312"/>
      <c r="BU101" s="312"/>
    </row>
    <row r="102" spans="1:73" s="37" customFormat="1" ht="15" customHeight="1" thickBot="1">
      <c r="A102" s="312"/>
      <c r="B102" s="388"/>
      <c r="C102" s="679" t="s">
        <v>206</v>
      </c>
      <c r="D102" s="670" t="s">
        <v>122</v>
      </c>
      <c r="E102" s="671">
        <v>0</v>
      </c>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2"/>
      <c r="BO102" s="312"/>
      <c r="BP102" s="312"/>
      <c r="BQ102" s="312"/>
      <c r="BR102" s="312"/>
      <c r="BS102" s="312"/>
      <c r="BT102" s="312"/>
      <c r="BU102" s="312"/>
    </row>
    <row r="103" spans="1:73" s="37" customFormat="1" ht="15" customHeight="1" thickBot="1">
      <c r="A103" s="312"/>
      <c r="B103" s="383"/>
      <c r="C103" s="679" t="s">
        <v>207</v>
      </c>
      <c r="D103" s="670" t="s">
        <v>122</v>
      </c>
      <c r="E103" s="671">
        <v>0</v>
      </c>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2"/>
      <c r="BO103" s="312"/>
      <c r="BP103" s="312"/>
      <c r="BQ103" s="312"/>
      <c r="BR103" s="312"/>
      <c r="BS103" s="312"/>
      <c r="BT103" s="312"/>
      <c r="BU103" s="312"/>
    </row>
    <row r="104" spans="1:73" s="37" customFormat="1" ht="15" customHeight="1" thickBot="1">
      <c r="A104" s="312"/>
      <c r="B104" s="388"/>
      <c r="C104" s="679" t="s">
        <v>208</v>
      </c>
      <c r="D104" s="670" t="s">
        <v>122</v>
      </c>
      <c r="E104" s="671">
        <v>0</v>
      </c>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c r="BP104" s="312"/>
      <c r="BQ104" s="312"/>
      <c r="BR104" s="312"/>
      <c r="BS104" s="312"/>
      <c r="BT104" s="312"/>
      <c r="BU104" s="312"/>
    </row>
    <row r="105" spans="1:73" s="37" customFormat="1" ht="15" customHeight="1" thickBot="1">
      <c r="A105" s="312"/>
      <c r="B105" s="383"/>
      <c r="C105" s="679" t="s">
        <v>528</v>
      </c>
      <c r="D105" s="670" t="s">
        <v>122</v>
      </c>
      <c r="E105" s="671">
        <v>0</v>
      </c>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c r="AX105" s="312"/>
      <c r="AY105" s="312"/>
      <c r="AZ105" s="312"/>
      <c r="BA105" s="312"/>
      <c r="BB105" s="312"/>
      <c r="BC105" s="312"/>
      <c r="BD105" s="312"/>
      <c r="BE105" s="312"/>
      <c r="BF105" s="312"/>
      <c r="BG105" s="312"/>
      <c r="BH105" s="312"/>
      <c r="BI105" s="312"/>
      <c r="BJ105" s="312"/>
      <c r="BK105" s="312"/>
      <c r="BL105" s="312"/>
      <c r="BM105" s="312"/>
      <c r="BN105" s="312"/>
      <c r="BO105" s="312"/>
      <c r="BP105" s="312"/>
      <c r="BQ105" s="312"/>
      <c r="BR105" s="312"/>
      <c r="BS105" s="312"/>
      <c r="BT105" s="312"/>
      <c r="BU105" s="312"/>
    </row>
    <row r="106" spans="1:73" s="37" customFormat="1" ht="15" customHeight="1" thickBot="1">
      <c r="A106" s="312"/>
      <c r="B106" s="389"/>
      <c r="C106" s="680" t="s">
        <v>529</v>
      </c>
      <c r="D106" s="674" t="s">
        <v>122</v>
      </c>
      <c r="E106" s="675">
        <v>0</v>
      </c>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312"/>
      <c r="AZ106" s="312"/>
      <c r="BA106" s="312"/>
      <c r="BB106" s="312"/>
      <c r="BC106" s="312"/>
      <c r="BD106" s="312"/>
      <c r="BE106" s="312"/>
      <c r="BF106" s="312"/>
      <c r="BG106" s="312"/>
      <c r="BH106" s="312"/>
      <c r="BI106" s="312"/>
      <c r="BJ106" s="312"/>
      <c r="BK106" s="312"/>
      <c r="BL106" s="312"/>
      <c r="BM106" s="312"/>
      <c r="BN106" s="312"/>
      <c r="BO106" s="312"/>
      <c r="BP106" s="312"/>
      <c r="BQ106" s="312"/>
      <c r="BR106" s="312"/>
      <c r="BS106" s="312"/>
      <c r="BT106" s="312"/>
      <c r="BU106" s="312"/>
    </row>
    <row r="107" spans="1:73" s="37" customFormat="1" ht="15" customHeight="1">
      <c r="A107" s="312"/>
      <c r="B107" s="312"/>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2"/>
      <c r="AP107" s="312"/>
      <c r="AQ107" s="312"/>
      <c r="AR107" s="312"/>
      <c r="AS107" s="312"/>
      <c r="AT107" s="312"/>
      <c r="AU107" s="312"/>
      <c r="AV107" s="312"/>
      <c r="AW107" s="312"/>
      <c r="AX107" s="312"/>
      <c r="AY107" s="312"/>
      <c r="AZ107" s="312"/>
      <c r="BA107" s="312"/>
      <c r="BB107" s="312"/>
      <c r="BC107" s="312"/>
      <c r="BD107" s="312"/>
      <c r="BE107" s="312"/>
      <c r="BF107" s="312"/>
      <c r="BG107" s="312"/>
      <c r="BH107" s="312"/>
      <c r="BI107" s="312"/>
      <c r="BJ107" s="312"/>
      <c r="BK107" s="312"/>
      <c r="BL107" s="312"/>
      <c r="BM107" s="312"/>
      <c r="BN107" s="312"/>
      <c r="BO107" s="312"/>
      <c r="BP107" s="312"/>
      <c r="BQ107" s="312"/>
      <c r="BR107" s="312"/>
      <c r="BS107" s="312"/>
      <c r="BT107" s="312"/>
      <c r="BU107" s="312"/>
    </row>
    <row r="108" spans="1:73" s="37" customFormat="1" ht="21" customHeight="1">
      <c r="A108" s="562" t="s">
        <v>209</v>
      </c>
      <c r="B108" s="495" t="s">
        <v>210</v>
      </c>
      <c r="C108" s="494"/>
      <c r="D108" s="494"/>
      <c r="E108" s="494"/>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2"/>
      <c r="AP108" s="312"/>
      <c r="AQ108" s="312"/>
      <c r="AR108" s="312"/>
      <c r="AS108" s="312"/>
      <c r="AT108" s="312"/>
      <c r="AU108" s="312"/>
      <c r="AV108" s="312"/>
      <c r="AW108" s="312"/>
      <c r="AX108" s="312"/>
      <c r="AY108" s="312"/>
      <c r="AZ108" s="312"/>
      <c r="BA108" s="312"/>
      <c r="BB108" s="312"/>
      <c r="BC108" s="312"/>
      <c r="BD108" s="312"/>
      <c r="BE108" s="312"/>
      <c r="BF108" s="312"/>
      <c r="BG108" s="312"/>
      <c r="BH108" s="312"/>
      <c r="BI108" s="312"/>
      <c r="BJ108" s="312"/>
      <c r="BK108" s="312"/>
      <c r="BL108" s="312"/>
      <c r="BM108" s="312"/>
      <c r="BN108" s="312"/>
      <c r="BO108" s="312"/>
      <c r="BP108" s="312"/>
      <c r="BQ108" s="312"/>
      <c r="BR108" s="312"/>
      <c r="BS108" s="312"/>
      <c r="BT108" s="312"/>
      <c r="BU108" s="312"/>
    </row>
    <row r="109" spans="1:73" s="37" customFormat="1" ht="15" hidden="1" customHeight="1">
      <c r="A109" s="499"/>
      <c r="B109" s="500"/>
      <c r="C109" s="499"/>
      <c r="D109" s="499"/>
      <c r="E109" s="499"/>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2"/>
      <c r="AZ109" s="312"/>
      <c r="BA109" s="312"/>
      <c r="BB109" s="312"/>
      <c r="BC109" s="312"/>
      <c r="BD109" s="312"/>
      <c r="BE109" s="312"/>
      <c r="BF109" s="312"/>
      <c r="BG109" s="312"/>
      <c r="BH109" s="312"/>
      <c r="BI109" s="312"/>
      <c r="BJ109" s="312"/>
      <c r="BK109" s="312"/>
      <c r="BL109" s="312"/>
      <c r="BM109" s="312"/>
      <c r="BN109" s="312"/>
      <c r="BO109" s="312"/>
      <c r="BP109" s="312"/>
      <c r="BQ109" s="312"/>
      <c r="BR109" s="312"/>
      <c r="BS109" s="312"/>
      <c r="BT109" s="312"/>
      <c r="BU109" s="312"/>
    </row>
    <row r="110" spans="1:73" s="37" customFormat="1" ht="15" customHeight="1" thickBot="1">
      <c r="A110" s="501" t="s">
        <v>6</v>
      </c>
      <c r="B110" s="716" t="s">
        <v>534</v>
      </c>
      <c r="C110" s="717"/>
      <c r="D110" s="717"/>
      <c r="E110" s="718"/>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c r="BC110" s="312"/>
      <c r="BD110" s="312"/>
      <c r="BE110" s="312"/>
      <c r="BF110" s="312"/>
      <c r="BG110" s="312"/>
      <c r="BH110" s="312"/>
      <c r="BI110" s="312"/>
      <c r="BJ110" s="312"/>
      <c r="BK110" s="312"/>
      <c r="BL110" s="312"/>
      <c r="BM110" s="312"/>
      <c r="BN110" s="312"/>
      <c r="BO110" s="312"/>
      <c r="BP110" s="312"/>
      <c r="BQ110" s="312"/>
      <c r="BR110" s="312"/>
      <c r="BS110" s="312"/>
      <c r="BT110" s="312"/>
      <c r="BU110" s="312"/>
    </row>
    <row r="111" spans="1:73" s="37" customFormat="1" ht="19.5" customHeight="1" thickBot="1">
      <c r="A111" s="312" t="s">
        <v>211</v>
      </c>
      <c r="B111" s="366" t="s">
        <v>212</v>
      </c>
      <c r="C111" s="367" t="s">
        <v>69</v>
      </c>
      <c r="D111" s="367" t="s">
        <v>31</v>
      </c>
      <c r="E111" s="368" t="s">
        <v>77</v>
      </c>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c r="BF111" s="312"/>
      <c r="BG111" s="312"/>
      <c r="BH111" s="312"/>
      <c r="BI111" s="312"/>
      <c r="BJ111" s="312"/>
      <c r="BK111" s="312"/>
      <c r="BL111" s="312"/>
      <c r="BM111" s="312"/>
      <c r="BN111" s="312"/>
      <c r="BO111" s="312"/>
      <c r="BP111" s="312"/>
      <c r="BQ111" s="312"/>
      <c r="BR111" s="312"/>
      <c r="BS111" s="312"/>
      <c r="BT111" s="312"/>
      <c r="BU111" s="312"/>
    </row>
    <row r="112" spans="1:73" s="37" customFormat="1" ht="15" customHeight="1" thickBot="1">
      <c r="A112" s="312"/>
      <c r="B112" s="414" t="s">
        <v>213</v>
      </c>
      <c r="C112" s="676" t="s">
        <v>214</v>
      </c>
      <c r="D112" s="677" t="s">
        <v>122</v>
      </c>
      <c r="E112" s="678">
        <v>0</v>
      </c>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c r="AO112" s="312"/>
      <c r="AP112" s="312"/>
      <c r="AQ112" s="312"/>
      <c r="AR112" s="312"/>
      <c r="AS112" s="312"/>
      <c r="AT112" s="312"/>
      <c r="AU112" s="312"/>
      <c r="AV112" s="312"/>
      <c r="AW112" s="312"/>
      <c r="AX112" s="312"/>
      <c r="AY112" s="312"/>
      <c r="AZ112" s="312"/>
      <c r="BA112" s="312"/>
      <c r="BB112" s="312"/>
      <c r="BC112" s="312"/>
      <c r="BD112" s="312"/>
      <c r="BE112" s="312"/>
      <c r="BF112" s="312"/>
      <c r="BG112" s="312"/>
      <c r="BH112" s="312"/>
      <c r="BI112" s="312"/>
      <c r="BJ112" s="312"/>
      <c r="BK112" s="312"/>
      <c r="BL112" s="312"/>
      <c r="BM112" s="312"/>
      <c r="BN112" s="312"/>
      <c r="BO112" s="312"/>
      <c r="BP112" s="312"/>
      <c r="BQ112" s="312"/>
      <c r="BR112" s="312"/>
      <c r="BS112" s="312"/>
      <c r="BT112" s="312"/>
      <c r="BU112" s="312"/>
    </row>
    <row r="113" spans="1:237" ht="15" customHeight="1" thickBot="1">
      <c r="A113" s="312"/>
      <c r="B113" s="376" t="s">
        <v>215</v>
      </c>
      <c r="C113" s="676" t="s">
        <v>216</v>
      </c>
      <c r="D113" s="677" t="s">
        <v>122</v>
      </c>
      <c r="E113" s="678">
        <v>0</v>
      </c>
      <c r="H113" s="312"/>
      <c r="I113" s="312"/>
      <c r="J113" s="312"/>
      <c r="K113" s="312"/>
      <c r="L113" s="312"/>
      <c r="M113" s="312"/>
      <c r="N113" s="312"/>
      <c r="O113" s="312"/>
      <c r="P113" s="312"/>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c r="FZ113" s="37"/>
      <c r="GA113" s="37"/>
      <c r="GB113" s="37"/>
      <c r="GC113" s="37"/>
      <c r="GD113" s="37"/>
      <c r="GE113" s="37"/>
      <c r="GF113" s="37"/>
      <c r="GG113" s="37"/>
      <c r="GH113" s="37"/>
      <c r="GI113" s="37"/>
      <c r="GJ113" s="37"/>
      <c r="GK113" s="37"/>
      <c r="GL113" s="37"/>
      <c r="GM113" s="37"/>
      <c r="GN113" s="37"/>
      <c r="GO113" s="37"/>
      <c r="GP113" s="37"/>
      <c r="GQ113" s="37"/>
      <c r="GR113" s="37"/>
      <c r="GS113" s="37"/>
      <c r="GT113" s="37"/>
      <c r="GU113" s="37"/>
      <c r="GV113" s="37"/>
      <c r="GW113" s="37"/>
      <c r="GX113" s="37"/>
      <c r="GY113" s="37"/>
      <c r="GZ113" s="37"/>
      <c r="HA113" s="37"/>
      <c r="HB113" s="37"/>
      <c r="HC113" s="37"/>
      <c r="HD113" s="37"/>
      <c r="HE113" s="37"/>
      <c r="HF113" s="37"/>
      <c r="HG113" s="37"/>
      <c r="HH113" s="37"/>
      <c r="HI113" s="37"/>
      <c r="HJ113" s="37"/>
      <c r="HK113" s="37"/>
      <c r="HL113" s="37"/>
      <c r="HM113" s="37"/>
      <c r="HN113" s="37"/>
      <c r="HO113" s="37"/>
      <c r="HP113" s="37"/>
      <c r="HQ113" s="37"/>
      <c r="HR113" s="37"/>
      <c r="HS113" s="37"/>
      <c r="HT113" s="37"/>
      <c r="HU113" s="37"/>
      <c r="HV113" s="37"/>
      <c r="HW113" s="37"/>
      <c r="HX113" s="37"/>
      <c r="HY113" s="37"/>
      <c r="HZ113" s="37"/>
      <c r="IA113" s="37"/>
      <c r="IB113" s="37"/>
      <c r="IC113" s="37"/>
    </row>
    <row r="114" spans="1:237" ht="15" customHeight="1" thickBot="1">
      <c r="A114" s="312"/>
      <c r="B114" s="387"/>
      <c r="C114" s="679" t="s">
        <v>217</v>
      </c>
      <c r="D114" s="670" t="s">
        <v>122</v>
      </c>
      <c r="E114" s="671">
        <v>0</v>
      </c>
      <c r="H114" s="312"/>
      <c r="I114" s="312"/>
      <c r="J114" s="312"/>
      <c r="K114" s="312"/>
      <c r="L114" s="312"/>
      <c r="M114" s="312"/>
      <c r="N114" s="312"/>
      <c r="O114" s="312"/>
      <c r="P114" s="312"/>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7"/>
      <c r="FV114" s="37"/>
      <c r="FW114" s="37"/>
      <c r="FX114" s="37"/>
      <c r="FY114" s="37"/>
      <c r="FZ114" s="37"/>
      <c r="GA114" s="37"/>
      <c r="GB114" s="37"/>
      <c r="GC114" s="37"/>
      <c r="GD114" s="37"/>
      <c r="GE114" s="37"/>
      <c r="GF114" s="37"/>
      <c r="GG114" s="37"/>
      <c r="GH114" s="37"/>
      <c r="GI114" s="37"/>
      <c r="GJ114" s="37"/>
      <c r="GK114" s="37"/>
      <c r="GL114" s="37"/>
      <c r="GM114" s="37"/>
      <c r="GN114" s="37"/>
      <c r="GO114" s="37"/>
      <c r="GP114" s="37"/>
      <c r="GQ114" s="37"/>
      <c r="GR114" s="37"/>
      <c r="GS114" s="37"/>
      <c r="GT114" s="37"/>
      <c r="GU114" s="37"/>
      <c r="GV114" s="37"/>
      <c r="GW114" s="37"/>
      <c r="GX114" s="37"/>
      <c r="GY114" s="37"/>
      <c r="GZ114" s="37"/>
      <c r="HA114" s="37"/>
      <c r="HB114" s="37"/>
      <c r="HC114" s="37"/>
      <c r="HD114" s="37"/>
      <c r="HE114" s="37"/>
      <c r="HF114" s="37"/>
      <c r="HG114" s="37"/>
      <c r="HH114" s="37"/>
      <c r="HI114" s="37"/>
      <c r="HJ114" s="37"/>
      <c r="HK114" s="37"/>
      <c r="HL114" s="37"/>
      <c r="HM114" s="37"/>
      <c r="HN114" s="37"/>
      <c r="HO114" s="37"/>
      <c r="HP114" s="37"/>
      <c r="HQ114" s="37"/>
      <c r="HR114" s="37"/>
      <c r="HS114" s="37"/>
      <c r="HT114" s="37"/>
      <c r="HU114" s="37"/>
      <c r="HV114" s="37"/>
      <c r="HW114" s="37"/>
      <c r="HX114" s="37"/>
      <c r="HY114" s="37"/>
      <c r="HZ114" s="37"/>
      <c r="IA114" s="37"/>
      <c r="IB114" s="37"/>
      <c r="IC114" s="37"/>
    </row>
    <row r="115" spans="1:237" ht="15" customHeight="1" thickBot="1">
      <c r="A115" s="312"/>
      <c r="B115" s="388"/>
      <c r="C115" s="679" t="s">
        <v>218</v>
      </c>
      <c r="D115" s="670" t="s">
        <v>122</v>
      </c>
      <c r="E115" s="671">
        <v>0</v>
      </c>
      <c r="H115" s="312"/>
      <c r="I115" s="312"/>
      <c r="J115" s="312"/>
      <c r="K115" s="312"/>
      <c r="L115" s="312"/>
      <c r="M115" s="312"/>
      <c r="N115" s="312"/>
      <c r="O115" s="312"/>
      <c r="P115" s="312"/>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c r="FZ115" s="37"/>
      <c r="GA115" s="37"/>
      <c r="GB115" s="37"/>
      <c r="GC115" s="37"/>
      <c r="GD115" s="37"/>
      <c r="GE115" s="37"/>
      <c r="GF115" s="37"/>
      <c r="GG115" s="37"/>
      <c r="GH115" s="37"/>
      <c r="GI115" s="37"/>
      <c r="GJ115" s="37"/>
      <c r="GK115" s="37"/>
      <c r="GL115" s="37"/>
      <c r="GM115" s="37"/>
      <c r="GN115" s="37"/>
      <c r="GO115" s="37"/>
      <c r="GP115" s="37"/>
      <c r="GQ115" s="37"/>
      <c r="GR115" s="37"/>
      <c r="GS115" s="37"/>
      <c r="GT115" s="37"/>
      <c r="GU115" s="37"/>
      <c r="GV115" s="37"/>
      <c r="GW115" s="37"/>
      <c r="GX115" s="37"/>
      <c r="GY115" s="37"/>
      <c r="GZ115" s="37"/>
      <c r="HA115" s="37"/>
      <c r="HB115" s="37"/>
      <c r="HC115" s="37"/>
      <c r="HD115" s="37"/>
      <c r="HE115" s="37"/>
      <c r="HF115" s="37"/>
      <c r="HG115" s="37"/>
      <c r="HH115" s="37"/>
      <c r="HI115" s="37"/>
      <c r="HJ115" s="37"/>
      <c r="HK115" s="37"/>
      <c r="HL115" s="37"/>
      <c r="HM115" s="37"/>
      <c r="HN115" s="37"/>
      <c r="HO115" s="37"/>
      <c r="HP115" s="37"/>
      <c r="HQ115" s="37"/>
      <c r="HR115" s="37"/>
      <c r="HS115" s="37"/>
      <c r="HT115" s="37"/>
      <c r="HU115" s="37"/>
      <c r="HV115" s="37"/>
      <c r="HW115" s="37"/>
      <c r="HX115" s="37"/>
      <c r="HY115" s="37"/>
      <c r="HZ115" s="37"/>
      <c r="IA115" s="37"/>
      <c r="IB115" s="37"/>
      <c r="IC115" s="37"/>
    </row>
    <row r="116" spans="1:237" ht="15" customHeight="1" thickBot="1">
      <c r="A116" s="312"/>
      <c r="B116" s="383"/>
      <c r="C116" s="679" t="s">
        <v>219</v>
      </c>
      <c r="D116" s="670" t="s">
        <v>122</v>
      </c>
      <c r="E116" s="671">
        <v>0</v>
      </c>
      <c r="H116" s="312"/>
      <c r="I116" s="312"/>
      <c r="J116" s="312"/>
      <c r="K116" s="312"/>
      <c r="L116" s="312"/>
      <c r="M116" s="312"/>
      <c r="N116" s="312"/>
      <c r="O116" s="312"/>
      <c r="P116" s="312"/>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c r="FH116" s="37"/>
      <c r="FI116" s="37"/>
      <c r="FJ116" s="37"/>
      <c r="FK116" s="37"/>
      <c r="FL116" s="37"/>
      <c r="FM116" s="37"/>
      <c r="FN116" s="37"/>
      <c r="FO116" s="37"/>
      <c r="FP116" s="37"/>
      <c r="FQ116" s="37"/>
      <c r="FR116" s="37"/>
      <c r="FS116" s="37"/>
      <c r="FT116" s="37"/>
      <c r="FU116" s="37"/>
      <c r="FV116" s="37"/>
      <c r="FW116" s="37"/>
      <c r="FX116" s="37"/>
      <c r="FY116" s="37"/>
      <c r="FZ116" s="37"/>
      <c r="GA116" s="37"/>
      <c r="GB116" s="37"/>
      <c r="GC116" s="37"/>
      <c r="GD116" s="37"/>
      <c r="GE116" s="37"/>
      <c r="GF116" s="37"/>
      <c r="GG116" s="37"/>
      <c r="GH116" s="37"/>
      <c r="GI116" s="37"/>
      <c r="GJ116" s="37"/>
      <c r="GK116" s="37"/>
      <c r="GL116" s="37"/>
      <c r="GM116" s="37"/>
      <c r="GN116" s="37"/>
      <c r="GO116" s="37"/>
      <c r="GP116" s="37"/>
      <c r="GQ116" s="37"/>
      <c r="GR116" s="37"/>
      <c r="GS116" s="37"/>
      <c r="GT116" s="37"/>
      <c r="GU116" s="37"/>
      <c r="GV116" s="37"/>
      <c r="GW116" s="37"/>
      <c r="GX116" s="37"/>
      <c r="GY116" s="37"/>
      <c r="GZ116" s="37"/>
      <c r="HA116" s="37"/>
      <c r="HB116" s="37"/>
      <c r="HC116" s="37"/>
      <c r="HD116" s="37"/>
      <c r="HE116" s="37"/>
      <c r="HF116" s="37"/>
      <c r="HG116" s="37"/>
      <c r="HH116" s="37"/>
      <c r="HI116" s="37"/>
      <c r="HJ116" s="37"/>
      <c r="HK116" s="37"/>
      <c r="HL116" s="37"/>
      <c r="HM116" s="37"/>
      <c r="HN116" s="37"/>
      <c r="HO116" s="37"/>
      <c r="HP116" s="37"/>
      <c r="HQ116" s="37"/>
      <c r="HR116" s="37"/>
      <c r="HS116" s="37"/>
      <c r="HT116" s="37"/>
      <c r="HU116" s="37"/>
      <c r="HV116" s="37"/>
      <c r="HW116" s="37"/>
      <c r="HX116" s="37"/>
      <c r="HY116" s="37"/>
      <c r="HZ116" s="37"/>
      <c r="IA116" s="37"/>
      <c r="IB116" s="37"/>
      <c r="IC116" s="37"/>
    </row>
    <row r="117" spans="1:237" ht="15" customHeight="1" thickBot="1">
      <c r="A117" s="312"/>
      <c r="B117" s="388"/>
      <c r="C117" s="679" t="s">
        <v>220</v>
      </c>
      <c r="D117" s="670" t="s">
        <v>122</v>
      </c>
      <c r="E117" s="671">
        <v>0</v>
      </c>
      <c r="H117" s="312"/>
      <c r="I117" s="312"/>
      <c r="J117" s="312"/>
      <c r="K117" s="312"/>
      <c r="L117" s="312"/>
      <c r="M117" s="312"/>
      <c r="N117" s="312"/>
      <c r="O117" s="312"/>
      <c r="P117" s="312"/>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c r="FZ117" s="37"/>
      <c r="GA117" s="37"/>
      <c r="GB117" s="37"/>
      <c r="GC117" s="37"/>
      <c r="GD117" s="37"/>
      <c r="GE117" s="37"/>
      <c r="GF117" s="37"/>
      <c r="GG117" s="37"/>
      <c r="GH117" s="37"/>
      <c r="GI117" s="37"/>
      <c r="GJ117" s="37"/>
      <c r="GK117" s="37"/>
      <c r="GL117" s="37"/>
      <c r="GM117" s="37"/>
      <c r="GN117" s="37"/>
      <c r="GO117" s="37"/>
      <c r="GP117" s="37"/>
      <c r="GQ117" s="37"/>
      <c r="GR117" s="37"/>
      <c r="GS117" s="37"/>
      <c r="GT117" s="37"/>
      <c r="GU117" s="37"/>
      <c r="GV117" s="37"/>
      <c r="GW117" s="37"/>
      <c r="GX117" s="37"/>
      <c r="GY117" s="37"/>
      <c r="GZ117" s="37"/>
      <c r="HA117" s="37"/>
      <c r="HB117" s="37"/>
      <c r="HC117" s="37"/>
      <c r="HD117" s="37"/>
      <c r="HE117" s="37"/>
      <c r="HF117" s="37"/>
      <c r="HG117" s="37"/>
      <c r="HH117" s="37"/>
      <c r="HI117" s="37"/>
      <c r="HJ117" s="37"/>
      <c r="HK117" s="37"/>
      <c r="HL117" s="37"/>
      <c r="HM117" s="37"/>
      <c r="HN117" s="37"/>
      <c r="HO117" s="37"/>
      <c r="HP117" s="37"/>
      <c r="HQ117" s="37"/>
      <c r="HR117" s="37"/>
      <c r="HS117" s="37"/>
      <c r="HT117" s="37"/>
      <c r="HU117" s="37"/>
      <c r="HV117" s="37"/>
      <c r="HW117" s="37"/>
      <c r="HX117" s="37"/>
      <c r="HY117" s="37"/>
      <c r="HZ117" s="37"/>
      <c r="IA117" s="37"/>
      <c r="IB117" s="37"/>
      <c r="IC117" s="37"/>
    </row>
    <row r="118" spans="1:237" ht="15" customHeight="1" thickBot="1">
      <c r="A118" s="312"/>
      <c r="B118" s="383"/>
      <c r="C118" s="681" t="s">
        <v>221</v>
      </c>
      <c r="D118" s="670" t="s">
        <v>122</v>
      </c>
      <c r="E118" s="671">
        <v>0</v>
      </c>
      <c r="H118" s="312"/>
      <c r="I118" s="312"/>
      <c r="J118" s="312"/>
      <c r="K118" s="312"/>
      <c r="L118" s="312"/>
      <c r="M118" s="312"/>
      <c r="N118" s="312"/>
      <c r="O118" s="312"/>
      <c r="P118" s="312"/>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37"/>
      <c r="FI118" s="37"/>
      <c r="FJ118" s="37"/>
      <c r="FK118" s="37"/>
      <c r="FL118" s="37"/>
      <c r="FM118" s="37"/>
      <c r="FN118" s="37"/>
      <c r="FO118" s="37"/>
      <c r="FP118" s="37"/>
      <c r="FQ118" s="37"/>
      <c r="FR118" s="37"/>
      <c r="FS118" s="37"/>
      <c r="FT118" s="37"/>
      <c r="FU118" s="37"/>
      <c r="FV118" s="37"/>
      <c r="FW118" s="37"/>
      <c r="FX118" s="37"/>
      <c r="FY118" s="37"/>
      <c r="FZ118" s="37"/>
      <c r="GA118" s="37"/>
      <c r="GB118" s="37"/>
      <c r="GC118" s="37"/>
      <c r="GD118" s="37"/>
      <c r="GE118" s="37"/>
      <c r="GF118" s="37"/>
      <c r="GG118" s="37"/>
      <c r="GH118" s="37"/>
      <c r="GI118" s="37"/>
      <c r="GJ118" s="37"/>
      <c r="GK118" s="37"/>
      <c r="GL118" s="37"/>
      <c r="GM118" s="37"/>
      <c r="GN118" s="37"/>
      <c r="GO118" s="37"/>
      <c r="GP118" s="37"/>
      <c r="GQ118" s="37"/>
      <c r="GR118" s="37"/>
      <c r="GS118" s="37"/>
      <c r="GT118" s="37"/>
      <c r="GU118" s="37"/>
      <c r="GV118" s="37"/>
      <c r="GW118" s="37"/>
      <c r="GX118" s="37"/>
      <c r="GY118" s="37"/>
      <c r="GZ118" s="37"/>
      <c r="HA118" s="37"/>
      <c r="HB118" s="37"/>
      <c r="HC118" s="37"/>
      <c r="HD118" s="37"/>
      <c r="HE118" s="37"/>
      <c r="HF118" s="37"/>
      <c r="HG118" s="37"/>
      <c r="HH118" s="37"/>
      <c r="HI118" s="37"/>
      <c r="HJ118" s="37"/>
      <c r="HK118" s="37"/>
      <c r="HL118" s="37"/>
      <c r="HM118" s="37"/>
      <c r="HN118" s="37"/>
      <c r="HO118" s="37"/>
      <c r="HP118" s="37"/>
      <c r="HQ118" s="37"/>
      <c r="HR118" s="37"/>
      <c r="HS118" s="37"/>
      <c r="HT118" s="37"/>
      <c r="HU118" s="37"/>
      <c r="HV118" s="37"/>
      <c r="HW118" s="37"/>
      <c r="HX118" s="37"/>
      <c r="HY118" s="37"/>
      <c r="HZ118" s="37"/>
      <c r="IA118" s="37"/>
      <c r="IB118" s="37"/>
      <c r="IC118" s="37"/>
    </row>
    <row r="119" spans="1:237" ht="15" customHeight="1" thickBot="1">
      <c r="A119" s="312"/>
      <c r="B119" s="389"/>
      <c r="C119" s="681" t="s">
        <v>222</v>
      </c>
      <c r="D119" s="670" t="s">
        <v>122</v>
      </c>
      <c r="E119" s="671">
        <v>0</v>
      </c>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c r="FZ119" s="37"/>
      <c r="GA119" s="37"/>
      <c r="GB119" s="37"/>
      <c r="GC119" s="37"/>
      <c r="GD119" s="37"/>
      <c r="GE119" s="37"/>
      <c r="GF119" s="37"/>
      <c r="GG119" s="37"/>
      <c r="GH119" s="37"/>
      <c r="GI119" s="37"/>
      <c r="GJ119" s="37"/>
      <c r="GK119" s="37"/>
      <c r="GL119" s="37"/>
      <c r="GM119" s="37"/>
      <c r="GN119" s="37"/>
      <c r="GO119" s="37"/>
      <c r="GP119" s="37"/>
      <c r="GQ119" s="37"/>
      <c r="GR119" s="37"/>
      <c r="GS119" s="37"/>
      <c r="GT119" s="37"/>
      <c r="GU119" s="37"/>
      <c r="GV119" s="37"/>
      <c r="GW119" s="37"/>
      <c r="GX119" s="37"/>
      <c r="GY119" s="37"/>
      <c r="GZ119" s="37"/>
      <c r="HA119" s="37"/>
      <c r="HB119" s="37"/>
      <c r="HC119" s="37"/>
      <c r="HD119" s="37"/>
      <c r="HE119" s="37"/>
      <c r="HF119" s="37"/>
      <c r="HG119" s="37"/>
      <c r="HH119" s="37"/>
      <c r="HI119" s="37"/>
      <c r="HJ119" s="37"/>
      <c r="HK119" s="37"/>
      <c r="HL119" s="37"/>
      <c r="HM119" s="37"/>
      <c r="HN119" s="37"/>
      <c r="HO119" s="37"/>
      <c r="HP119" s="37"/>
      <c r="HQ119" s="37"/>
      <c r="HR119" s="37"/>
      <c r="HS119" s="37"/>
      <c r="HT119" s="37"/>
      <c r="HU119" s="37"/>
      <c r="HV119" s="37"/>
      <c r="HW119" s="37"/>
      <c r="HX119" s="37"/>
      <c r="HY119" s="37"/>
      <c r="HZ119" s="37"/>
      <c r="IA119" s="37"/>
      <c r="IB119" s="37"/>
      <c r="IC119" s="37"/>
    </row>
    <row r="120" spans="1:237" ht="15" customHeight="1" thickBot="1">
      <c r="A120" s="312"/>
      <c r="B120" s="419" t="s">
        <v>500</v>
      </c>
      <c r="C120" s="682" t="s">
        <v>223</v>
      </c>
      <c r="D120" s="677" t="s">
        <v>122</v>
      </c>
      <c r="E120" s="678">
        <v>0</v>
      </c>
      <c r="F120" s="551"/>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c r="FH120" s="37"/>
      <c r="FI120" s="37"/>
      <c r="FJ120" s="37"/>
      <c r="FK120" s="37"/>
      <c r="FL120" s="37"/>
      <c r="FM120" s="37"/>
      <c r="FN120" s="37"/>
      <c r="FO120" s="37"/>
      <c r="FP120" s="37"/>
      <c r="FQ120" s="37"/>
      <c r="FR120" s="37"/>
      <c r="FS120" s="37"/>
      <c r="FT120" s="37"/>
      <c r="FU120" s="37"/>
      <c r="FV120" s="37"/>
      <c r="FW120" s="37"/>
      <c r="FX120" s="37"/>
      <c r="FY120" s="37"/>
      <c r="FZ120" s="37"/>
      <c r="GA120" s="37"/>
      <c r="GB120" s="37"/>
      <c r="GC120" s="37"/>
      <c r="GD120" s="37"/>
      <c r="GE120" s="37"/>
      <c r="GF120" s="37"/>
      <c r="GG120" s="37"/>
      <c r="GH120" s="37"/>
      <c r="GI120" s="37"/>
      <c r="GJ120" s="37"/>
      <c r="GK120" s="37"/>
      <c r="GL120" s="37"/>
      <c r="GM120" s="37"/>
      <c r="GN120" s="37"/>
      <c r="GO120" s="37"/>
      <c r="GP120" s="37"/>
      <c r="GQ120" s="37"/>
      <c r="GR120" s="37"/>
      <c r="GS120" s="37"/>
      <c r="GT120" s="37"/>
      <c r="GU120" s="37"/>
      <c r="GV120" s="37"/>
      <c r="GW120" s="37"/>
      <c r="GX120" s="37"/>
      <c r="GY120" s="37"/>
      <c r="GZ120" s="37"/>
      <c r="HA120" s="37"/>
      <c r="HB120" s="37"/>
      <c r="HC120" s="37"/>
      <c r="HD120" s="37"/>
      <c r="HE120" s="37"/>
      <c r="HF120" s="37"/>
      <c r="HG120" s="37"/>
      <c r="HH120" s="37"/>
      <c r="HI120" s="37"/>
      <c r="HJ120" s="37"/>
      <c r="HK120" s="37"/>
      <c r="HL120" s="37"/>
      <c r="HM120" s="37"/>
      <c r="HN120" s="37"/>
      <c r="HO120" s="37"/>
      <c r="HP120" s="37"/>
      <c r="HQ120" s="37"/>
      <c r="HR120" s="37"/>
      <c r="HS120" s="37"/>
      <c r="HT120" s="37"/>
      <c r="HU120" s="37"/>
      <c r="HV120" s="37"/>
      <c r="HW120" s="37"/>
      <c r="HX120" s="37"/>
      <c r="HY120" s="37"/>
      <c r="HZ120" s="37"/>
      <c r="IA120" s="37"/>
      <c r="IB120" s="37"/>
      <c r="IC120" s="37"/>
    </row>
    <row r="121" spans="1:237" ht="16.2" thickBot="1">
      <c r="A121" s="312"/>
      <c r="B121" s="383" t="s">
        <v>445</v>
      </c>
      <c r="C121" s="683" t="s">
        <v>224</v>
      </c>
      <c r="D121" s="670" t="s">
        <v>122</v>
      </c>
      <c r="E121" s="671">
        <v>0</v>
      </c>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c r="FZ121" s="37"/>
      <c r="GA121" s="37"/>
      <c r="GB121" s="37"/>
      <c r="GC121" s="37"/>
      <c r="GD121" s="37"/>
      <c r="GE121" s="37"/>
      <c r="GF121" s="37"/>
      <c r="GG121" s="37"/>
      <c r="GH121" s="37"/>
      <c r="GI121" s="37"/>
      <c r="GJ121" s="37"/>
      <c r="GK121" s="37"/>
      <c r="GL121" s="37"/>
      <c r="GM121" s="37"/>
      <c r="GN121" s="37"/>
      <c r="GO121" s="37"/>
      <c r="GP121" s="37"/>
      <c r="GQ121" s="37"/>
      <c r="GR121" s="37"/>
      <c r="GS121" s="37"/>
      <c r="GT121" s="37"/>
      <c r="GU121" s="37"/>
      <c r="GV121" s="37"/>
      <c r="GW121" s="37"/>
      <c r="GX121" s="37"/>
      <c r="GY121" s="37"/>
      <c r="GZ121" s="37"/>
      <c r="HA121" s="37"/>
      <c r="HB121" s="37"/>
      <c r="HC121" s="37"/>
      <c r="HD121" s="37"/>
      <c r="HE121" s="37"/>
      <c r="HF121" s="37"/>
      <c r="HG121" s="37"/>
      <c r="HH121" s="37"/>
      <c r="HI121" s="37"/>
      <c r="HJ121" s="37"/>
      <c r="HK121" s="37"/>
      <c r="HL121" s="37"/>
      <c r="HM121" s="37"/>
      <c r="HN121" s="37"/>
      <c r="HO121" s="37"/>
      <c r="HP121" s="37"/>
      <c r="HQ121" s="37"/>
      <c r="HR121" s="37"/>
      <c r="HS121" s="37"/>
      <c r="HT121" s="37"/>
      <c r="HU121" s="37"/>
      <c r="HV121" s="37"/>
      <c r="HW121" s="37"/>
      <c r="HX121" s="37"/>
      <c r="HY121" s="37"/>
      <c r="HZ121" s="37"/>
      <c r="IA121" s="37"/>
      <c r="IB121" s="37"/>
      <c r="IC121" s="37"/>
    </row>
    <row r="122" spans="1:237" ht="16.2" thickBot="1">
      <c r="A122" s="312"/>
      <c r="B122" s="388"/>
      <c r="C122" s="683" t="s">
        <v>225</v>
      </c>
      <c r="D122" s="670" t="s">
        <v>122</v>
      </c>
      <c r="E122" s="671">
        <v>0</v>
      </c>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c r="FG122" s="37"/>
      <c r="FH122" s="37"/>
      <c r="FI122" s="37"/>
      <c r="FJ122" s="37"/>
      <c r="FK122" s="37"/>
      <c r="FL122" s="37"/>
      <c r="FM122" s="37"/>
      <c r="FN122" s="37"/>
      <c r="FO122" s="37"/>
      <c r="FP122" s="37"/>
      <c r="FQ122" s="37"/>
      <c r="FR122" s="37"/>
      <c r="FS122" s="37"/>
      <c r="FT122" s="37"/>
      <c r="FU122" s="37"/>
      <c r="FV122" s="37"/>
      <c r="FW122" s="37"/>
      <c r="FX122" s="37"/>
      <c r="FY122" s="37"/>
      <c r="FZ122" s="37"/>
      <c r="GA122" s="37"/>
      <c r="GB122" s="37"/>
      <c r="GC122" s="37"/>
      <c r="GD122" s="37"/>
      <c r="GE122" s="37"/>
      <c r="GF122" s="37"/>
      <c r="GG122" s="37"/>
      <c r="GH122" s="37"/>
      <c r="GI122" s="37"/>
      <c r="GJ122" s="37"/>
      <c r="GK122" s="37"/>
      <c r="GL122" s="37"/>
      <c r="GM122" s="37"/>
      <c r="GN122" s="37"/>
      <c r="GO122" s="37"/>
      <c r="GP122" s="37"/>
      <c r="GQ122" s="37"/>
      <c r="GR122" s="37"/>
      <c r="GS122" s="37"/>
      <c r="GT122" s="37"/>
      <c r="GU122" s="37"/>
      <c r="GV122" s="37"/>
      <c r="GW122" s="37"/>
      <c r="GX122" s="37"/>
      <c r="GY122" s="37"/>
      <c r="GZ122" s="37"/>
      <c r="HA122" s="37"/>
      <c r="HB122" s="37"/>
      <c r="HC122" s="37"/>
      <c r="HD122" s="37"/>
      <c r="HE122" s="37"/>
      <c r="HF122" s="37"/>
      <c r="HG122" s="37"/>
      <c r="HH122" s="37"/>
      <c r="HI122" s="37"/>
      <c r="HJ122" s="37"/>
      <c r="HK122" s="37"/>
      <c r="HL122" s="37"/>
      <c r="HM122" s="37"/>
      <c r="HN122" s="37"/>
      <c r="HO122" s="37"/>
      <c r="HP122" s="37"/>
      <c r="HQ122" s="37"/>
      <c r="HR122" s="37"/>
      <c r="HS122" s="37"/>
      <c r="HT122" s="37"/>
      <c r="HU122" s="37"/>
      <c r="HV122" s="37"/>
      <c r="HW122" s="37"/>
      <c r="HX122" s="37"/>
      <c r="HY122" s="37"/>
      <c r="HZ122" s="37"/>
      <c r="IA122" s="37"/>
      <c r="IB122" s="37"/>
      <c r="IC122" s="37"/>
    </row>
    <row r="123" spans="1:237" ht="16.2" thickBot="1">
      <c r="A123" s="312"/>
      <c r="B123" s="383"/>
      <c r="C123" s="683" t="s">
        <v>226</v>
      </c>
      <c r="D123" s="670" t="s">
        <v>122</v>
      </c>
      <c r="E123" s="671">
        <v>0</v>
      </c>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c r="FH123" s="37"/>
      <c r="FI123" s="37"/>
      <c r="FJ123" s="37"/>
      <c r="FK123" s="37"/>
      <c r="FL123" s="37"/>
      <c r="FM123" s="37"/>
      <c r="FN123" s="37"/>
      <c r="FO123" s="37"/>
      <c r="FP123" s="37"/>
      <c r="FQ123" s="37"/>
      <c r="FR123" s="37"/>
      <c r="FS123" s="37"/>
      <c r="FT123" s="37"/>
      <c r="FU123" s="37"/>
      <c r="FV123" s="37"/>
      <c r="FW123" s="37"/>
      <c r="FX123" s="37"/>
      <c r="FY123" s="37"/>
      <c r="FZ123" s="37"/>
      <c r="GA123" s="37"/>
      <c r="GB123" s="37"/>
      <c r="GC123" s="37"/>
      <c r="GD123" s="37"/>
      <c r="GE123" s="37"/>
      <c r="GF123" s="37"/>
      <c r="GG123" s="37"/>
      <c r="GH123" s="37"/>
      <c r="GI123" s="37"/>
      <c r="GJ123" s="37"/>
      <c r="GK123" s="37"/>
      <c r="GL123" s="37"/>
      <c r="GM123" s="37"/>
      <c r="GN123" s="37"/>
      <c r="GO123" s="37"/>
      <c r="GP123" s="37"/>
      <c r="GQ123" s="37"/>
      <c r="GR123" s="37"/>
      <c r="GS123" s="37"/>
      <c r="GT123" s="37"/>
      <c r="GU123" s="37"/>
      <c r="GV123" s="37"/>
      <c r="GW123" s="37"/>
      <c r="GX123" s="37"/>
      <c r="GY123" s="37"/>
      <c r="GZ123" s="37"/>
      <c r="HA123" s="37"/>
      <c r="HB123" s="37"/>
      <c r="HC123" s="37"/>
      <c r="HD123" s="37"/>
      <c r="HE123" s="37"/>
      <c r="HF123" s="37"/>
      <c r="HG123" s="37"/>
      <c r="HH123" s="37"/>
      <c r="HI123" s="37"/>
      <c r="HJ123" s="37"/>
      <c r="HK123" s="37"/>
      <c r="HL123" s="37"/>
      <c r="HM123" s="37"/>
      <c r="HN123" s="37"/>
      <c r="HO123" s="37"/>
      <c r="HP123" s="37"/>
      <c r="HQ123" s="37"/>
      <c r="HR123" s="37"/>
      <c r="HS123" s="37"/>
      <c r="HT123" s="37"/>
      <c r="HU123" s="37"/>
      <c r="HV123" s="37"/>
      <c r="HW123" s="37"/>
      <c r="HX123" s="37"/>
      <c r="HY123" s="37"/>
      <c r="HZ123" s="37"/>
      <c r="IA123" s="37"/>
      <c r="IB123" s="37"/>
      <c r="IC123" s="37"/>
    </row>
    <row r="124" spans="1:237" ht="16.2" thickBot="1">
      <c r="A124" s="312"/>
      <c r="B124" s="389"/>
      <c r="C124" s="684" t="s">
        <v>227</v>
      </c>
      <c r="D124" s="674" t="s">
        <v>122</v>
      </c>
      <c r="E124" s="675">
        <v>0</v>
      </c>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c r="FG124" s="37"/>
      <c r="FH124" s="37"/>
      <c r="FI124" s="37"/>
      <c r="FJ124" s="37"/>
      <c r="FK124" s="37"/>
      <c r="FL124" s="37"/>
      <c r="FM124" s="37"/>
      <c r="FN124" s="37"/>
      <c r="FO124" s="37"/>
      <c r="FP124" s="37"/>
      <c r="FQ124" s="37"/>
      <c r="FR124" s="37"/>
      <c r="FS124" s="37"/>
      <c r="FT124" s="37"/>
      <c r="FU124" s="37"/>
      <c r="FV124" s="37"/>
      <c r="FW124" s="37"/>
      <c r="FX124" s="37"/>
      <c r="FY124" s="37"/>
      <c r="FZ124" s="37"/>
      <c r="GA124" s="37"/>
      <c r="GB124" s="37"/>
      <c r="GC124" s="37"/>
      <c r="GD124" s="37"/>
      <c r="GE124" s="37"/>
      <c r="GF124" s="37"/>
      <c r="GG124" s="37"/>
      <c r="GH124" s="37"/>
      <c r="GI124" s="37"/>
      <c r="GJ124" s="37"/>
      <c r="GK124" s="37"/>
      <c r="GL124" s="37"/>
      <c r="GM124" s="37"/>
      <c r="GN124" s="37"/>
      <c r="GO124" s="37"/>
      <c r="GP124" s="37"/>
      <c r="GQ124" s="37"/>
      <c r="GR124" s="37"/>
      <c r="GS124" s="37"/>
      <c r="GT124" s="37"/>
      <c r="GU124" s="37"/>
      <c r="GV124" s="37"/>
      <c r="GW124" s="37"/>
      <c r="GX124" s="37"/>
      <c r="GY124" s="37"/>
      <c r="GZ124" s="37"/>
      <c r="HA124" s="37"/>
      <c r="HB124" s="37"/>
      <c r="HC124" s="37"/>
      <c r="HD124" s="37"/>
      <c r="HE124" s="37"/>
      <c r="HF124" s="37"/>
      <c r="HG124" s="37"/>
      <c r="HH124" s="37"/>
      <c r="HI124" s="37"/>
      <c r="HJ124" s="37"/>
      <c r="HK124" s="37"/>
      <c r="HL124" s="37"/>
      <c r="HM124" s="37"/>
      <c r="HN124" s="37"/>
      <c r="HO124" s="37"/>
      <c r="HP124" s="37"/>
      <c r="HQ124" s="37"/>
      <c r="HR124" s="37"/>
      <c r="HS124" s="37"/>
      <c r="HT124" s="37"/>
      <c r="HU124" s="37"/>
      <c r="HV124" s="37"/>
      <c r="HW124" s="37"/>
      <c r="HX124" s="37"/>
      <c r="HY124" s="37"/>
      <c r="HZ124" s="37"/>
      <c r="IA124" s="37"/>
      <c r="IB124" s="37"/>
      <c r="IC124" s="37"/>
    </row>
    <row r="125" spans="1:237" s="312" customFormat="1" ht="15.6">
      <c r="A125" s="481"/>
      <c r="B125" s="481"/>
      <c r="C125" s="481"/>
      <c r="D125" s="480"/>
      <c r="E125" s="480"/>
      <c r="F125" s="480"/>
      <c r="G125" s="480"/>
      <c r="H125" s="480"/>
      <c r="I125" s="36"/>
      <c r="J125" s="36"/>
      <c r="K125" s="36"/>
      <c r="L125" s="36"/>
      <c r="M125" s="36"/>
      <c r="N125" s="36"/>
      <c r="O125" s="36"/>
      <c r="P125" s="36"/>
    </row>
    <row r="126" spans="1:237" ht="118.5" customHeight="1">
      <c r="A126" s="550" t="s">
        <v>8</v>
      </c>
      <c r="B126" s="737" t="s">
        <v>520</v>
      </c>
      <c r="C126" s="738"/>
      <c r="D126" s="738"/>
      <c r="E126" s="739"/>
      <c r="F126" s="551"/>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c r="FG126" s="37"/>
      <c r="FH126" s="37"/>
      <c r="FI126" s="37"/>
      <c r="FJ126" s="37"/>
      <c r="FK126" s="37"/>
      <c r="FL126" s="37"/>
      <c r="FM126" s="37"/>
      <c r="FN126" s="37"/>
      <c r="FO126" s="37"/>
      <c r="FP126" s="37"/>
      <c r="FQ126" s="37"/>
      <c r="FR126" s="37"/>
      <c r="FS126" s="37"/>
      <c r="FT126" s="37"/>
      <c r="FU126" s="37"/>
      <c r="FV126" s="37"/>
      <c r="FW126" s="37"/>
      <c r="FX126" s="37"/>
      <c r="FY126" s="37"/>
      <c r="FZ126" s="37"/>
      <c r="GA126" s="37"/>
      <c r="GB126" s="37"/>
      <c r="GC126" s="37"/>
      <c r="GD126" s="37"/>
      <c r="GE126" s="37"/>
      <c r="GF126" s="37"/>
      <c r="GG126" s="37"/>
      <c r="GH126" s="37"/>
      <c r="GI126" s="37"/>
      <c r="GJ126" s="37"/>
      <c r="GK126" s="37"/>
      <c r="GL126" s="37"/>
      <c r="GM126" s="37"/>
      <c r="GN126" s="37"/>
      <c r="GO126" s="37"/>
      <c r="GP126" s="37"/>
      <c r="GQ126" s="37"/>
      <c r="GR126" s="37"/>
      <c r="GS126" s="37"/>
      <c r="GT126" s="37"/>
      <c r="GU126" s="37"/>
      <c r="GV126" s="37"/>
      <c r="GW126" s="37"/>
      <c r="GX126" s="37"/>
      <c r="GY126" s="37"/>
      <c r="GZ126" s="37"/>
      <c r="HA126" s="37"/>
      <c r="HB126" s="37"/>
      <c r="HC126" s="37"/>
      <c r="HD126" s="37"/>
      <c r="HE126" s="37"/>
      <c r="HF126" s="37"/>
      <c r="HG126" s="37"/>
      <c r="HH126" s="37"/>
      <c r="HI126" s="37"/>
      <c r="HJ126" s="37"/>
      <c r="HK126" s="37"/>
      <c r="HL126" s="37"/>
      <c r="HM126" s="37"/>
      <c r="HN126" s="37"/>
      <c r="HO126" s="37"/>
      <c r="HP126" s="37"/>
      <c r="HQ126" s="37"/>
      <c r="HR126" s="37"/>
      <c r="HS126" s="37"/>
      <c r="HT126" s="37"/>
      <c r="HU126" s="37"/>
      <c r="HV126" s="37"/>
      <c r="HW126" s="37"/>
      <c r="HX126" s="37"/>
      <c r="HY126" s="37"/>
      <c r="HZ126" s="37"/>
      <c r="IA126" s="37"/>
      <c r="IB126" s="37"/>
      <c r="IC126" s="37"/>
    </row>
    <row r="127" spans="1:237">
      <c r="A127" s="312"/>
      <c r="B127" s="312"/>
      <c r="C127" s="312"/>
      <c r="D127" s="312"/>
      <c r="E127" s="312"/>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c r="FG127" s="37"/>
      <c r="FH127" s="37"/>
      <c r="FI127" s="37"/>
      <c r="FJ127" s="37"/>
      <c r="FK127" s="37"/>
      <c r="FL127" s="37"/>
      <c r="FM127" s="37"/>
      <c r="FN127" s="37"/>
      <c r="FO127" s="37"/>
      <c r="FP127" s="37"/>
      <c r="FQ127" s="37"/>
      <c r="FR127" s="37"/>
      <c r="FS127" s="37"/>
      <c r="FT127" s="37"/>
      <c r="FU127" s="37"/>
      <c r="FV127" s="37"/>
      <c r="FW127" s="37"/>
      <c r="FX127" s="37"/>
      <c r="FY127" s="37"/>
      <c r="FZ127" s="37"/>
      <c r="GA127" s="37"/>
      <c r="GB127" s="37"/>
      <c r="GC127" s="37"/>
      <c r="GD127" s="37"/>
      <c r="GE127" s="37"/>
      <c r="GF127" s="37"/>
      <c r="GG127" s="37"/>
      <c r="GH127" s="37"/>
      <c r="GI127" s="37"/>
      <c r="GJ127" s="37"/>
      <c r="GK127" s="37"/>
      <c r="GL127" s="37"/>
      <c r="GM127" s="37"/>
      <c r="GN127" s="37"/>
      <c r="GO127" s="37"/>
      <c r="GP127" s="37"/>
      <c r="GQ127" s="37"/>
      <c r="GR127" s="37"/>
      <c r="GS127" s="37"/>
      <c r="GT127" s="37"/>
      <c r="GU127" s="37"/>
      <c r="GV127" s="37"/>
      <c r="GW127" s="37"/>
      <c r="GX127" s="37"/>
      <c r="GY127" s="37"/>
      <c r="GZ127" s="37"/>
      <c r="HA127" s="37"/>
      <c r="HB127" s="37"/>
      <c r="HC127" s="37"/>
      <c r="HD127" s="37"/>
      <c r="HE127" s="37"/>
      <c r="HF127" s="37"/>
      <c r="HG127" s="37"/>
      <c r="HH127" s="37"/>
      <c r="HI127" s="37"/>
      <c r="HJ127" s="37"/>
      <c r="HK127" s="37"/>
      <c r="HL127" s="37"/>
      <c r="HM127" s="37"/>
      <c r="HN127" s="37"/>
      <c r="HO127" s="37"/>
      <c r="HP127" s="37"/>
      <c r="HQ127" s="37"/>
      <c r="HR127" s="37"/>
      <c r="HS127" s="37"/>
      <c r="HT127" s="37"/>
      <c r="HU127" s="37"/>
      <c r="HV127" s="37"/>
      <c r="HW127" s="37"/>
      <c r="HX127" s="37"/>
      <c r="HY127" s="37"/>
      <c r="HZ127" s="37"/>
      <c r="IA127" s="37"/>
      <c r="IB127" s="37"/>
      <c r="IC127" s="37"/>
    </row>
    <row r="128" spans="1:237">
      <c r="A128" s="312"/>
      <c r="B128" s="312"/>
      <c r="C128" s="312"/>
      <c r="D128" s="312"/>
      <c r="E128" s="312"/>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c r="EV128" s="37"/>
      <c r="EW128" s="37"/>
      <c r="EX128" s="37"/>
      <c r="EY128" s="37"/>
      <c r="EZ128" s="37"/>
      <c r="FA128" s="37"/>
      <c r="FB128" s="37"/>
      <c r="FC128" s="37"/>
      <c r="FD128" s="37"/>
      <c r="FE128" s="37"/>
      <c r="FF128" s="37"/>
      <c r="FG128" s="37"/>
      <c r="FH128" s="37"/>
      <c r="FI128" s="37"/>
      <c r="FJ128" s="37"/>
      <c r="FK128" s="37"/>
      <c r="FL128" s="37"/>
      <c r="FM128" s="37"/>
      <c r="FN128" s="37"/>
      <c r="FO128" s="37"/>
      <c r="FP128" s="37"/>
      <c r="FQ128" s="37"/>
      <c r="FR128" s="37"/>
      <c r="FS128" s="37"/>
      <c r="FT128" s="37"/>
      <c r="FU128" s="37"/>
      <c r="FV128" s="37"/>
      <c r="FW128" s="37"/>
      <c r="FX128" s="37"/>
      <c r="FY128" s="37"/>
      <c r="FZ128" s="37"/>
      <c r="GA128" s="37"/>
      <c r="GB128" s="37"/>
      <c r="GC128" s="37"/>
      <c r="GD128" s="37"/>
      <c r="GE128" s="37"/>
      <c r="GF128" s="37"/>
      <c r="GG128" s="37"/>
      <c r="GH128" s="37"/>
      <c r="GI128" s="37"/>
      <c r="GJ128" s="37"/>
      <c r="GK128" s="37"/>
      <c r="GL128" s="37"/>
      <c r="GM128" s="37"/>
      <c r="GN128" s="37"/>
      <c r="GO128" s="37"/>
      <c r="GP128" s="37"/>
      <c r="GQ128" s="37"/>
      <c r="GR128" s="37"/>
      <c r="GS128" s="37"/>
      <c r="GT128" s="37"/>
      <c r="GU128" s="37"/>
      <c r="GV128" s="37"/>
      <c r="GW128" s="37"/>
      <c r="GX128" s="37"/>
      <c r="GY128" s="37"/>
      <c r="GZ128" s="37"/>
      <c r="HA128" s="37"/>
      <c r="HB128" s="37"/>
      <c r="HC128" s="37"/>
      <c r="HD128" s="37"/>
      <c r="HE128" s="37"/>
      <c r="HF128" s="37"/>
      <c r="HG128" s="37"/>
      <c r="HH128" s="37"/>
      <c r="HI128" s="37"/>
      <c r="HJ128" s="37"/>
      <c r="HK128" s="37"/>
      <c r="HL128" s="37"/>
      <c r="HM128" s="37"/>
      <c r="HN128" s="37"/>
      <c r="HO128" s="37"/>
      <c r="HP128" s="37"/>
      <c r="HQ128" s="37"/>
      <c r="HR128" s="37"/>
      <c r="HS128" s="37"/>
      <c r="HT128" s="37"/>
      <c r="HU128" s="37"/>
      <c r="HV128" s="37"/>
      <c r="HW128" s="37"/>
      <c r="HX128" s="37"/>
      <c r="HY128" s="37"/>
      <c r="HZ128" s="37"/>
      <c r="IA128" s="37"/>
      <c r="IB128" s="37"/>
      <c r="IC128" s="37"/>
    </row>
    <row r="129" spans="1:237">
      <c r="A129" s="312"/>
      <c r="B129" s="312"/>
      <c r="C129" s="312"/>
      <c r="D129" s="312"/>
      <c r="E129" s="312"/>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c r="EV129" s="37"/>
      <c r="EW129" s="37"/>
      <c r="EX129" s="37"/>
      <c r="EY129" s="37"/>
      <c r="EZ129" s="37"/>
      <c r="FA129" s="37"/>
      <c r="FB129" s="37"/>
      <c r="FC129" s="37"/>
      <c r="FD129" s="37"/>
      <c r="FE129" s="37"/>
      <c r="FF129" s="37"/>
      <c r="FG129" s="37"/>
      <c r="FH129" s="37"/>
      <c r="FI129" s="37"/>
      <c r="FJ129" s="37"/>
      <c r="FK129" s="37"/>
      <c r="FL129" s="37"/>
      <c r="FM129" s="37"/>
      <c r="FN129" s="37"/>
      <c r="FO129" s="37"/>
      <c r="FP129" s="37"/>
      <c r="FQ129" s="37"/>
      <c r="FR129" s="37"/>
      <c r="FS129" s="37"/>
      <c r="FT129" s="37"/>
      <c r="FU129" s="37"/>
      <c r="FV129" s="37"/>
      <c r="FW129" s="37"/>
      <c r="FX129" s="37"/>
      <c r="FY129" s="37"/>
      <c r="FZ129" s="37"/>
      <c r="GA129" s="37"/>
      <c r="GB129" s="37"/>
      <c r="GC129" s="37"/>
      <c r="GD129" s="37"/>
      <c r="GE129" s="37"/>
      <c r="GF129" s="37"/>
      <c r="GG129" s="37"/>
      <c r="GH129" s="37"/>
      <c r="GI129" s="37"/>
      <c r="GJ129" s="37"/>
      <c r="GK129" s="37"/>
      <c r="GL129" s="37"/>
      <c r="GM129" s="37"/>
      <c r="GN129" s="37"/>
      <c r="GO129" s="37"/>
      <c r="GP129" s="37"/>
      <c r="GQ129" s="37"/>
      <c r="GR129" s="37"/>
      <c r="GS129" s="37"/>
      <c r="GT129" s="37"/>
      <c r="GU129" s="37"/>
      <c r="GV129" s="37"/>
      <c r="GW129" s="37"/>
      <c r="GX129" s="37"/>
      <c r="GY129" s="37"/>
      <c r="GZ129" s="37"/>
      <c r="HA129" s="37"/>
      <c r="HB129" s="37"/>
      <c r="HC129" s="37"/>
      <c r="HD129" s="37"/>
      <c r="HE129" s="37"/>
      <c r="HF129" s="37"/>
      <c r="HG129" s="37"/>
      <c r="HH129" s="37"/>
      <c r="HI129" s="37"/>
      <c r="HJ129" s="37"/>
      <c r="HK129" s="37"/>
      <c r="HL129" s="37"/>
      <c r="HM129" s="37"/>
      <c r="HN129" s="37"/>
      <c r="HO129" s="37"/>
      <c r="HP129" s="37"/>
      <c r="HQ129" s="37"/>
      <c r="HR129" s="37"/>
      <c r="HS129" s="37"/>
      <c r="HT129" s="37"/>
      <c r="HU129" s="37"/>
      <c r="HV129" s="37"/>
      <c r="HW129" s="37"/>
      <c r="HX129" s="37"/>
      <c r="HY129" s="37"/>
      <c r="HZ129" s="37"/>
      <c r="IA129" s="37"/>
      <c r="IB129" s="37"/>
      <c r="IC129" s="37"/>
    </row>
    <row r="130" spans="1:237">
      <c r="A130" s="312"/>
      <c r="B130" s="312"/>
      <c r="C130" s="312"/>
      <c r="D130" s="312"/>
      <c r="E130" s="312"/>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c r="DB130" s="37"/>
      <c r="DC130" s="37"/>
      <c r="DD130" s="37"/>
      <c r="DE130" s="37"/>
      <c r="DF130" s="37"/>
      <c r="DG130" s="37"/>
      <c r="DH130" s="37"/>
      <c r="DI130" s="37"/>
      <c r="DJ130" s="37"/>
      <c r="DK130" s="37"/>
      <c r="DL130" s="37"/>
      <c r="DM130" s="37"/>
      <c r="DN130" s="37"/>
      <c r="DO130" s="37"/>
      <c r="DP130" s="37"/>
      <c r="DQ130" s="37"/>
      <c r="DR130" s="37"/>
      <c r="DS130" s="37"/>
      <c r="DT130" s="37"/>
      <c r="DU130" s="37"/>
      <c r="DV130" s="37"/>
      <c r="DW130" s="37"/>
      <c r="DX130" s="37"/>
      <c r="DY130" s="37"/>
      <c r="DZ130" s="37"/>
      <c r="EA130" s="37"/>
      <c r="EB130" s="37"/>
      <c r="EC130" s="37"/>
      <c r="ED130" s="37"/>
      <c r="EE130" s="37"/>
      <c r="EF130" s="37"/>
      <c r="EG130" s="37"/>
      <c r="EH130" s="37"/>
      <c r="EI130" s="37"/>
      <c r="EJ130" s="37"/>
      <c r="EK130" s="37"/>
      <c r="EL130" s="37"/>
      <c r="EM130" s="37"/>
      <c r="EN130" s="37"/>
      <c r="EO130" s="37"/>
      <c r="EP130" s="37"/>
      <c r="EQ130" s="37"/>
      <c r="ER130" s="37"/>
      <c r="ES130" s="37"/>
      <c r="ET130" s="37"/>
      <c r="EU130" s="37"/>
      <c r="EV130" s="37"/>
      <c r="EW130" s="37"/>
      <c r="EX130" s="37"/>
      <c r="EY130" s="37"/>
      <c r="EZ130" s="37"/>
      <c r="FA130" s="37"/>
      <c r="FB130" s="37"/>
      <c r="FC130" s="37"/>
      <c r="FD130" s="37"/>
      <c r="FE130" s="37"/>
      <c r="FF130" s="37"/>
      <c r="FG130" s="37"/>
      <c r="FH130" s="37"/>
      <c r="FI130" s="37"/>
      <c r="FJ130" s="37"/>
      <c r="FK130" s="37"/>
      <c r="FL130" s="37"/>
      <c r="FM130" s="37"/>
      <c r="FN130" s="37"/>
      <c r="FO130" s="37"/>
      <c r="FP130" s="37"/>
      <c r="FQ130" s="37"/>
      <c r="FR130" s="37"/>
      <c r="FS130" s="37"/>
      <c r="FT130" s="37"/>
      <c r="FU130" s="37"/>
      <c r="FV130" s="37"/>
      <c r="FW130" s="37"/>
      <c r="FX130" s="37"/>
      <c r="FY130" s="37"/>
      <c r="FZ130" s="37"/>
      <c r="GA130" s="37"/>
      <c r="GB130" s="37"/>
      <c r="GC130" s="37"/>
      <c r="GD130" s="37"/>
      <c r="GE130" s="37"/>
      <c r="GF130" s="37"/>
      <c r="GG130" s="37"/>
      <c r="GH130" s="37"/>
      <c r="GI130" s="37"/>
      <c r="GJ130" s="37"/>
      <c r="GK130" s="37"/>
      <c r="GL130" s="37"/>
      <c r="GM130" s="37"/>
      <c r="GN130" s="37"/>
      <c r="GO130" s="37"/>
      <c r="GP130" s="37"/>
      <c r="GQ130" s="37"/>
      <c r="GR130" s="37"/>
      <c r="GS130" s="37"/>
      <c r="GT130" s="37"/>
      <c r="GU130" s="37"/>
      <c r="GV130" s="37"/>
      <c r="GW130" s="37"/>
      <c r="GX130" s="37"/>
      <c r="GY130" s="37"/>
      <c r="GZ130" s="37"/>
      <c r="HA130" s="37"/>
      <c r="HB130" s="37"/>
      <c r="HC130" s="37"/>
      <c r="HD130" s="37"/>
      <c r="HE130" s="37"/>
      <c r="HF130" s="37"/>
      <c r="HG130" s="37"/>
      <c r="HH130" s="37"/>
      <c r="HI130" s="37"/>
      <c r="HJ130" s="37"/>
      <c r="HK130" s="37"/>
      <c r="HL130" s="37"/>
      <c r="HM130" s="37"/>
      <c r="HN130" s="37"/>
      <c r="HO130" s="37"/>
      <c r="HP130" s="37"/>
      <c r="HQ130" s="37"/>
      <c r="HR130" s="37"/>
      <c r="HS130" s="37"/>
      <c r="HT130" s="37"/>
      <c r="HU130" s="37"/>
      <c r="HV130" s="37"/>
      <c r="HW130" s="37"/>
      <c r="HX130" s="37"/>
      <c r="HY130" s="37"/>
      <c r="HZ130" s="37"/>
      <c r="IA130" s="37"/>
      <c r="IB130" s="37"/>
      <c r="IC130" s="37"/>
    </row>
    <row r="131" spans="1:237">
      <c r="A131" s="312"/>
      <c r="B131" s="312"/>
      <c r="C131" s="312"/>
      <c r="D131" s="312"/>
      <c r="E131" s="312"/>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c r="EG131" s="37"/>
      <c r="EH131" s="37"/>
      <c r="EI131" s="37"/>
      <c r="EJ131" s="37"/>
      <c r="EK131" s="37"/>
      <c r="EL131" s="37"/>
      <c r="EM131" s="37"/>
      <c r="EN131" s="37"/>
      <c r="EO131" s="37"/>
      <c r="EP131" s="37"/>
      <c r="EQ131" s="37"/>
      <c r="ER131" s="37"/>
      <c r="ES131" s="37"/>
      <c r="ET131" s="37"/>
      <c r="EU131" s="37"/>
      <c r="EV131" s="37"/>
      <c r="EW131" s="37"/>
      <c r="EX131" s="37"/>
      <c r="EY131" s="37"/>
      <c r="EZ131" s="37"/>
      <c r="FA131" s="37"/>
      <c r="FB131" s="37"/>
      <c r="FC131" s="37"/>
      <c r="FD131" s="37"/>
      <c r="FE131" s="37"/>
      <c r="FF131" s="37"/>
      <c r="FG131" s="37"/>
      <c r="FH131" s="37"/>
      <c r="FI131" s="37"/>
      <c r="FJ131" s="37"/>
      <c r="FK131" s="37"/>
      <c r="FL131" s="37"/>
      <c r="FM131" s="37"/>
      <c r="FN131" s="37"/>
      <c r="FO131" s="37"/>
      <c r="FP131" s="37"/>
      <c r="FQ131" s="37"/>
      <c r="FR131" s="37"/>
      <c r="FS131" s="37"/>
      <c r="FT131" s="37"/>
      <c r="FU131" s="37"/>
      <c r="FV131" s="37"/>
      <c r="FW131" s="37"/>
      <c r="FX131" s="37"/>
      <c r="FY131" s="37"/>
      <c r="FZ131" s="37"/>
      <c r="GA131" s="37"/>
      <c r="GB131" s="37"/>
      <c r="GC131" s="37"/>
      <c r="GD131" s="37"/>
      <c r="GE131" s="37"/>
      <c r="GF131" s="37"/>
      <c r="GG131" s="37"/>
      <c r="GH131" s="37"/>
      <c r="GI131" s="37"/>
      <c r="GJ131" s="37"/>
      <c r="GK131" s="37"/>
      <c r="GL131" s="37"/>
      <c r="GM131" s="37"/>
      <c r="GN131" s="37"/>
      <c r="GO131" s="37"/>
      <c r="GP131" s="37"/>
      <c r="GQ131" s="37"/>
      <c r="GR131" s="37"/>
      <c r="GS131" s="37"/>
      <c r="GT131" s="37"/>
      <c r="GU131" s="37"/>
      <c r="GV131" s="37"/>
      <c r="GW131" s="37"/>
      <c r="GX131" s="37"/>
      <c r="GY131" s="37"/>
      <c r="GZ131" s="37"/>
      <c r="HA131" s="37"/>
      <c r="HB131" s="37"/>
      <c r="HC131" s="37"/>
      <c r="HD131" s="37"/>
      <c r="HE131" s="37"/>
      <c r="HF131" s="37"/>
      <c r="HG131" s="37"/>
      <c r="HH131" s="37"/>
      <c r="HI131" s="37"/>
      <c r="HJ131" s="37"/>
      <c r="HK131" s="37"/>
      <c r="HL131" s="37"/>
      <c r="HM131" s="37"/>
      <c r="HN131" s="37"/>
      <c r="HO131" s="37"/>
      <c r="HP131" s="37"/>
      <c r="HQ131" s="37"/>
      <c r="HR131" s="37"/>
      <c r="HS131" s="37"/>
      <c r="HT131" s="37"/>
      <c r="HU131" s="37"/>
      <c r="HV131" s="37"/>
      <c r="HW131" s="37"/>
      <c r="HX131" s="37"/>
      <c r="HY131" s="37"/>
      <c r="HZ131" s="37"/>
      <c r="IA131" s="37"/>
      <c r="IB131" s="37"/>
      <c r="IC131" s="37"/>
    </row>
    <row r="132" spans="1:237">
      <c r="A132" s="312"/>
      <c r="B132" s="312"/>
      <c r="C132" s="312"/>
      <c r="D132" s="312"/>
      <c r="E132" s="312"/>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c r="EG132" s="37"/>
      <c r="EH132" s="37"/>
      <c r="EI132" s="37"/>
      <c r="EJ132" s="37"/>
      <c r="EK132" s="37"/>
      <c r="EL132" s="37"/>
      <c r="EM132" s="37"/>
      <c r="EN132" s="37"/>
      <c r="EO132" s="37"/>
      <c r="EP132" s="37"/>
      <c r="EQ132" s="37"/>
      <c r="ER132" s="37"/>
      <c r="ES132" s="37"/>
      <c r="ET132" s="37"/>
      <c r="EU132" s="37"/>
      <c r="EV132" s="37"/>
      <c r="EW132" s="37"/>
      <c r="EX132" s="37"/>
      <c r="EY132" s="37"/>
      <c r="EZ132" s="37"/>
      <c r="FA132" s="37"/>
      <c r="FB132" s="37"/>
      <c r="FC132" s="37"/>
      <c r="FD132" s="37"/>
      <c r="FE132" s="37"/>
      <c r="FF132" s="37"/>
      <c r="FG132" s="37"/>
      <c r="FH132" s="37"/>
      <c r="FI132" s="37"/>
      <c r="FJ132" s="37"/>
      <c r="FK132" s="37"/>
      <c r="FL132" s="37"/>
      <c r="FM132" s="37"/>
      <c r="FN132" s="37"/>
      <c r="FO132" s="37"/>
      <c r="FP132" s="37"/>
      <c r="FQ132" s="37"/>
      <c r="FR132" s="37"/>
      <c r="FS132" s="37"/>
      <c r="FT132" s="37"/>
      <c r="FU132" s="37"/>
      <c r="FV132" s="37"/>
      <c r="FW132" s="37"/>
      <c r="FX132" s="37"/>
      <c r="FY132" s="37"/>
      <c r="FZ132" s="37"/>
      <c r="GA132" s="37"/>
      <c r="GB132" s="37"/>
      <c r="GC132" s="37"/>
      <c r="GD132" s="37"/>
      <c r="GE132" s="37"/>
      <c r="GF132" s="37"/>
      <c r="GG132" s="37"/>
      <c r="GH132" s="37"/>
      <c r="GI132" s="37"/>
      <c r="GJ132" s="37"/>
      <c r="GK132" s="37"/>
      <c r="GL132" s="37"/>
      <c r="GM132" s="37"/>
      <c r="GN132" s="37"/>
      <c r="GO132" s="37"/>
      <c r="GP132" s="37"/>
      <c r="GQ132" s="37"/>
      <c r="GR132" s="37"/>
      <c r="GS132" s="37"/>
      <c r="GT132" s="37"/>
      <c r="GU132" s="37"/>
      <c r="GV132" s="37"/>
      <c r="GW132" s="37"/>
      <c r="GX132" s="37"/>
      <c r="GY132" s="37"/>
      <c r="GZ132" s="37"/>
      <c r="HA132" s="37"/>
      <c r="HB132" s="37"/>
      <c r="HC132" s="37"/>
      <c r="HD132" s="37"/>
      <c r="HE132" s="37"/>
      <c r="HF132" s="37"/>
      <c r="HG132" s="37"/>
      <c r="HH132" s="37"/>
      <c r="HI132" s="37"/>
      <c r="HJ132" s="37"/>
      <c r="HK132" s="37"/>
      <c r="HL132" s="37"/>
      <c r="HM132" s="37"/>
      <c r="HN132" s="37"/>
      <c r="HO132" s="37"/>
      <c r="HP132" s="37"/>
      <c r="HQ132" s="37"/>
      <c r="HR132" s="37"/>
      <c r="HS132" s="37"/>
      <c r="HT132" s="37"/>
      <c r="HU132" s="37"/>
      <c r="HV132" s="37"/>
      <c r="HW132" s="37"/>
      <c r="HX132" s="37"/>
      <c r="HY132" s="37"/>
      <c r="HZ132" s="37"/>
      <c r="IA132" s="37"/>
      <c r="IB132" s="37"/>
      <c r="IC132" s="37"/>
    </row>
    <row r="133" spans="1:237">
      <c r="A133" s="312"/>
      <c r="B133" s="36"/>
      <c r="C133" s="36"/>
      <c r="D133" s="36"/>
      <c r="E133" s="36"/>
      <c r="F133" s="36"/>
      <c r="G133" s="36"/>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c r="DB133" s="37"/>
      <c r="DC133" s="37"/>
      <c r="DD133" s="37"/>
      <c r="DE133" s="37"/>
      <c r="DF133" s="37"/>
      <c r="DG133" s="37"/>
      <c r="DH133" s="37"/>
      <c r="DI133" s="37"/>
      <c r="DJ133" s="37"/>
      <c r="DK133" s="37"/>
      <c r="DL133" s="37"/>
      <c r="DM133" s="37"/>
      <c r="DN133" s="37"/>
      <c r="DO133" s="37"/>
      <c r="DP133" s="37"/>
      <c r="DQ133" s="37"/>
      <c r="DR133" s="37"/>
      <c r="DS133" s="37"/>
      <c r="DT133" s="37"/>
      <c r="DU133" s="37"/>
      <c r="DV133" s="37"/>
      <c r="DW133" s="37"/>
      <c r="DX133" s="37"/>
      <c r="DY133" s="37"/>
      <c r="DZ133" s="37"/>
      <c r="EA133" s="37"/>
      <c r="EB133" s="37"/>
      <c r="EC133" s="37"/>
      <c r="ED133" s="37"/>
      <c r="EE133" s="37"/>
      <c r="EF133" s="37"/>
      <c r="EG133" s="37"/>
      <c r="EH133" s="37"/>
      <c r="EI133" s="37"/>
      <c r="EJ133" s="37"/>
      <c r="EK133" s="37"/>
      <c r="EL133" s="37"/>
      <c r="EM133" s="37"/>
      <c r="EN133" s="37"/>
      <c r="EO133" s="37"/>
      <c r="EP133" s="37"/>
      <c r="EQ133" s="37"/>
      <c r="ER133" s="37"/>
      <c r="ES133" s="37"/>
      <c r="ET133" s="37"/>
      <c r="EU133" s="37"/>
      <c r="EV133" s="37"/>
      <c r="EW133" s="37"/>
      <c r="EX133" s="37"/>
      <c r="EY133" s="37"/>
      <c r="EZ133" s="37"/>
      <c r="FA133" s="37"/>
      <c r="FB133" s="37"/>
      <c r="FC133" s="37"/>
      <c r="FD133" s="37"/>
      <c r="FE133" s="37"/>
      <c r="FF133" s="37"/>
      <c r="FG133" s="37"/>
      <c r="FH133" s="37"/>
      <c r="FI133" s="37"/>
      <c r="FJ133" s="37"/>
      <c r="FK133" s="37"/>
      <c r="FL133" s="37"/>
      <c r="FM133" s="37"/>
      <c r="FN133" s="37"/>
      <c r="FO133" s="37"/>
      <c r="FP133" s="37"/>
      <c r="FQ133" s="37"/>
      <c r="FR133" s="37"/>
      <c r="FS133" s="37"/>
      <c r="FT133" s="37"/>
      <c r="FU133" s="37"/>
      <c r="FV133" s="37"/>
      <c r="FW133" s="37"/>
      <c r="FX133" s="37"/>
      <c r="FY133" s="37"/>
      <c r="FZ133" s="37"/>
      <c r="GA133" s="37"/>
      <c r="GB133" s="37"/>
      <c r="GC133" s="37"/>
      <c r="GD133" s="37"/>
      <c r="GE133" s="37"/>
      <c r="GF133" s="37"/>
      <c r="GG133" s="37"/>
      <c r="GH133" s="37"/>
      <c r="GI133" s="37"/>
      <c r="GJ133" s="37"/>
      <c r="GK133" s="37"/>
      <c r="GL133" s="37"/>
      <c r="GM133" s="37"/>
      <c r="GN133" s="37"/>
      <c r="GO133" s="37"/>
      <c r="GP133" s="37"/>
      <c r="GQ133" s="37"/>
      <c r="GR133" s="37"/>
      <c r="GS133" s="37"/>
      <c r="GT133" s="37"/>
      <c r="GU133" s="37"/>
      <c r="GV133" s="37"/>
      <c r="GW133" s="37"/>
      <c r="GX133" s="37"/>
      <c r="GY133" s="37"/>
      <c r="GZ133" s="37"/>
      <c r="HA133" s="37"/>
      <c r="HB133" s="37"/>
      <c r="HC133" s="37"/>
      <c r="HD133" s="37"/>
      <c r="HE133" s="37"/>
      <c r="HF133" s="37"/>
      <c r="HG133" s="37"/>
      <c r="HH133" s="37"/>
      <c r="HI133" s="37"/>
      <c r="HJ133" s="37"/>
      <c r="HK133" s="37"/>
      <c r="HL133" s="37"/>
      <c r="HM133" s="37"/>
      <c r="HN133" s="37"/>
      <c r="HO133" s="37"/>
      <c r="HP133" s="37"/>
      <c r="HQ133" s="37"/>
      <c r="HR133" s="37"/>
      <c r="HS133" s="37"/>
      <c r="HT133" s="37"/>
      <c r="HU133" s="37"/>
      <c r="HV133" s="37"/>
      <c r="HW133" s="37"/>
      <c r="HX133" s="37"/>
      <c r="HY133" s="37"/>
      <c r="HZ133" s="37"/>
      <c r="IA133" s="37"/>
      <c r="IB133" s="37"/>
      <c r="IC133" s="37"/>
    </row>
    <row r="134" spans="1:237" s="312" customFormat="1">
      <c r="B134" s="36"/>
      <c r="C134" s="36"/>
      <c r="D134" s="36"/>
      <c r="E134" s="36"/>
      <c r="F134" s="36"/>
      <c r="G134" s="36"/>
      <c r="H134" s="36"/>
      <c r="I134" s="36"/>
      <c r="J134" s="36"/>
      <c r="K134" s="36"/>
      <c r="L134" s="36"/>
      <c r="M134" s="36"/>
      <c r="N134" s="36"/>
      <c r="O134" s="36"/>
      <c r="P134" s="36"/>
    </row>
    <row r="135" spans="1:237" s="312" customFormat="1">
      <c r="B135" s="36"/>
      <c r="C135" s="36"/>
      <c r="D135" s="36"/>
      <c r="E135" s="36"/>
      <c r="F135" s="36"/>
      <c r="G135" s="36"/>
      <c r="H135" s="36"/>
      <c r="I135" s="36"/>
      <c r="J135" s="36"/>
      <c r="K135" s="36"/>
      <c r="L135" s="36"/>
      <c r="M135" s="36"/>
      <c r="N135" s="36"/>
      <c r="O135" s="36"/>
      <c r="P135" s="36"/>
    </row>
    <row r="136" spans="1:237" s="312" customFormat="1">
      <c r="B136" s="36"/>
      <c r="C136" s="36"/>
      <c r="D136" s="36"/>
      <c r="E136" s="36"/>
      <c r="F136" s="36"/>
      <c r="G136" s="36"/>
      <c r="H136" s="36"/>
      <c r="I136" s="36"/>
      <c r="J136" s="36"/>
      <c r="K136" s="36"/>
      <c r="L136" s="36"/>
      <c r="M136" s="36"/>
      <c r="N136" s="36"/>
      <c r="O136" s="36"/>
      <c r="P136" s="36"/>
    </row>
    <row r="137" spans="1:237" s="312" customFormat="1">
      <c r="B137" s="36"/>
      <c r="C137" s="36"/>
      <c r="D137" s="36"/>
      <c r="E137" s="36"/>
      <c r="F137" s="36"/>
      <c r="G137" s="36"/>
      <c r="H137" s="36"/>
      <c r="I137" s="36"/>
      <c r="J137" s="36"/>
      <c r="K137" s="36"/>
      <c r="L137" s="36"/>
      <c r="M137" s="36"/>
      <c r="N137" s="36"/>
      <c r="O137" s="36"/>
      <c r="P137" s="36"/>
    </row>
    <row r="138" spans="1:237" s="312" customFormat="1">
      <c r="B138" s="36"/>
      <c r="C138" s="36"/>
      <c r="D138" s="36"/>
      <c r="E138" s="36"/>
      <c r="F138" s="36"/>
      <c r="G138" s="36"/>
      <c r="H138" s="36"/>
      <c r="I138" s="36"/>
      <c r="J138" s="36"/>
      <c r="K138" s="36"/>
      <c r="L138" s="36"/>
      <c r="M138" s="36"/>
      <c r="N138" s="36"/>
      <c r="O138" s="36"/>
      <c r="P138" s="36"/>
    </row>
    <row r="139" spans="1:237" s="312" customFormat="1">
      <c r="B139" s="36"/>
      <c r="C139" s="36"/>
      <c r="D139" s="36"/>
      <c r="E139" s="36"/>
      <c r="F139" s="36"/>
      <c r="G139" s="36"/>
      <c r="H139" s="36"/>
      <c r="I139" s="36"/>
      <c r="J139" s="36"/>
      <c r="K139" s="36"/>
      <c r="L139" s="36"/>
      <c r="M139" s="36"/>
      <c r="N139" s="36"/>
      <c r="O139" s="36"/>
      <c r="P139" s="36"/>
    </row>
    <row r="140" spans="1:237" s="312" customFormat="1">
      <c r="B140" s="36"/>
      <c r="C140" s="36"/>
      <c r="D140" s="36"/>
      <c r="E140" s="36"/>
      <c r="F140" s="36"/>
      <c r="G140" s="36"/>
      <c r="H140" s="36"/>
      <c r="I140" s="36"/>
      <c r="J140" s="36"/>
      <c r="K140" s="36"/>
      <c r="L140" s="36"/>
      <c r="M140" s="36"/>
      <c r="N140" s="36"/>
      <c r="O140" s="36"/>
      <c r="P140" s="36"/>
    </row>
    <row r="141" spans="1:237" s="312" customFormat="1">
      <c r="B141" s="36"/>
      <c r="C141" s="36"/>
      <c r="D141" s="36"/>
      <c r="E141" s="36"/>
      <c r="F141" s="36"/>
      <c r="G141" s="36"/>
      <c r="H141" s="36"/>
      <c r="I141" s="36"/>
      <c r="J141" s="36"/>
      <c r="K141" s="36"/>
      <c r="L141" s="36"/>
      <c r="M141" s="36"/>
      <c r="N141" s="36"/>
      <c r="O141" s="36"/>
      <c r="P141" s="36"/>
    </row>
    <row r="142" spans="1:237" s="312" customFormat="1">
      <c r="H142" s="36"/>
      <c r="I142" s="36"/>
      <c r="J142" s="36"/>
      <c r="K142" s="36"/>
      <c r="L142" s="36"/>
      <c r="M142" s="36"/>
      <c r="N142" s="36"/>
      <c r="O142" s="36"/>
      <c r="P142" s="36"/>
    </row>
    <row r="143" spans="1:237" s="312" customFormat="1">
      <c r="H143" s="36"/>
      <c r="I143" s="36"/>
      <c r="J143" s="36"/>
      <c r="K143" s="36"/>
      <c r="L143" s="36"/>
      <c r="M143" s="36"/>
      <c r="N143" s="36"/>
      <c r="O143" s="36"/>
      <c r="P143" s="36"/>
    </row>
    <row r="144" spans="1:237" s="312" customFormat="1">
      <c r="H144" s="36"/>
      <c r="I144" s="36"/>
      <c r="J144" s="36"/>
      <c r="K144" s="36"/>
      <c r="L144" s="36"/>
      <c r="M144" s="36"/>
      <c r="N144" s="36"/>
      <c r="O144" s="36"/>
      <c r="P144" s="36"/>
    </row>
    <row r="145" spans="8:16" s="312" customFormat="1">
      <c r="H145" s="36"/>
      <c r="I145" s="36"/>
      <c r="J145" s="36"/>
      <c r="K145" s="36"/>
      <c r="L145" s="36"/>
      <c r="M145" s="36"/>
      <c r="N145" s="36"/>
      <c r="O145" s="36"/>
      <c r="P145" s="36"/>
    </row>
    <row r="146" spans="8:16" s="312" customFormat="1">
      <c r="H146" s="36"/>
      <c r="I146" s="36"/>
      <c r="J146" s="36"/>
      <c r="K146" s="36"/>
      <c r="L146" s="36"/>
      <c r="M146" s="36"/>
      <c r="N146" s="36"/>
      <c r="O146" s="36"/>
      <c r="P146" s="36"/>
    </row>
    <row r="147" spans="8:16" s="312" customFormat="1">
      <c r="H147" s="36"/>
      <c r="I147" s="36"/>
      <c r="J147" s="36"/>
      <c r="K147" s="36"/>
      <c r="L147" s="36"/>
      <c r="M147" s="36"/>
      <c r="N147" s="36"/>
      <c r="O147" s="36"/>
      <c r="P147" s="36"/>
    </row>
  </sheetData>
  <sheetProtection sheet="1"/>
  <mergeCells count="20">
    <mergeCell ref="A14:C14"/>
    <mergeCell ref="D1:H1"/>
    <mergeCell ref="A4:C4"/>
    <mergeCell ref="A5:C5"/>
    <mergeCell ref="A6:C6"/>
    <mergeCell ref="A7:C7"/>
    <mergeCell ref="A8:C8"/>
    <mergeCell ref="A9:C9"/>
    <mergeCell ref="A10:C10"/>
    <mergeCell ref="A11:C11"/>
    <mergeCell ref="A12:C12"/>
    <mergeCell ref="A13:C13"/>
    <mergeCell ref="B126:E126"/>
    <mergeCell ref="B88:C88"/>
    <mergeCell ref="B95:E95"/>
    <mergeCell ref="B17:D17"/>
    <mergeCell ref="B20:E20"/>
    <mergeCell ref="B82:C82"/>
    <mergeCell ref="B98:E98"/>
    <mergeCell ref="B110:E110"/>
  </mergeCells>
  <dataValidations count="2">
    <dataValidation type="list" allowBlank="1" showInputMessage="1" showErrorMessage="1" sqref="L25" xr:uid="{4FA912AC-2B4D-4228-ADB7-B091170FA34A}">
      <formula1>$N$7:$N$11</formula1>
    </dataValidation>
    <dataValidation type="list" allowBlank="1" showInputMessage="1" showErrorMessage="1" sqref="L17" xr:uid="{467C66CA-507A-464F-A160-58995EEF2B58}">
      <formula1>$N$17:$N$21</formula1>
    </dataValidation>
  </dataValidations>
  <hyperlinks>
    <hyperlink ref="A5" location="'Entrada de dades'!Secció_1.1_Mobilitat" display="1.1. Mobilitat" xr:uid="{1902AA9A-F135-4558-8959-56F09B7E08F1}"/>
    <hyperlink ref="A6" location="'Entrada de dades'!Secció_1.3_Materials" display="1.3. Materials" xr:uid="{69C6DB35-5A62-417C-B8E3-A7D76D86307B}"/>
    <hyperlink ref="A7" location="'Entrada de dades'!Secció_1.4_Alimentació" display="1.4. Alimentació" xr:uid="{17657E19-37C0-41FF-82B9-9629F3E81B66}"/>
    <hyperlink ref="A8" location="'Entrada de dades'!Capítol_2_Sostenibilitat_social" display="Capítol 2. Sostenibilitat social" xr:uid="{774C1D47-8CE3-4B1B-A810-2200636662CC}"/>
    <hyperlink ref="A9" location="'Entrada de dades'!Secció_2.1_Igualtat_Gènere" display="2.1. Igualtat de gènere" xr:uid="{DD4E0C62-3646-4ABC-ABFC-843BE336D115}"/>
    <hyperlink ref="A10" location="'Entrada de dades'!Secció_2.2_Inclusió_Origen" display="2.2. Inclusió d'origen o procedència" xr:uid="{0C717307-6675-4574-B4A1-6CF9B58BFD59}"/>
    <hyperlink ref="A11" location="'Entrada de dades'!Secció_2.3_Inclusió_Persones_Discapacitat" display="2.3. Inclusió de persones amb discapacitat" xr:uid="{11E88005-6091-489F-A94A-9B1371A6E3C3}"/>
    <hyperlink ref="A4" location="'Entrada de dades'!Capítol_1_Sostenibilitat_ambiental" display="Capítol 1. Sostenibilitat ambiental: canvi climàtic - càlcul de la petjada de carboni de l'esdeveniment" xr:uid="{4848CD89-6675-4400-ADF8-E091D69B97C0}"/>
    <hyperlink ref="A4:C4" location="'Dades alimentació i begudes'!A17" display="Capítol 1. Sostenibilitat ambiental: canvi climàtic - càlcul de la petjada de carboni de l'esdeveniment" xr:uid="{D31783B3-FF9F-46DA-924A-CB469FD0ED5E}"/>
    <hyperlink ref="A5:C5" location="'Dades alimentació i begudes'!A18" display="1.1. Mobilitat" xr:uid="{7B370B29-13ED-45CA-A823-82B2E1EA3E72}"/>
    <hyperlink ref="A6:C6" location="'Dades alimentació i begudes'!A26" display="1.3. Materials" xr:uid="{893CFECF-9D93-42AC-A1B2-A7A1D330052E}"/>
    <hyperlink ref="A7:C7" location="'Dades alimentació i begudes'!A38" display="1.4. Alimentació" xr:uid="{907171C4-3FEB-45A2-AB0C-4D0630AAA126}"/>
    <hyperlink ref="A8:C8" location="'Dades alimentació i begudes'!A58" display="Capítol 2. Sostenibilitat social" xr:uid="{0FF63DFB-C51A-4AEA-AEE0-88F4F2222E2E}"/>
    <hyperlink ref="A9:C9" location="'Dades alimentació i begudes'!A59" display="2.1. Igualtat de gènere" xr:uid="{0BA94F3D-C562-4458-A0B6-965E7E8B7235}"/>
    <hyperlink ref="A10:C10" location="'Dades alimentació i begudes'!A82" display="2.2. Inclusió d'origen o procedència" xr:uid="{5A00596C-1D41-467D-B872-81A84A2B639B}"/>
    <hyperlink ref="A11:C11" location="'Dades alimentació i begudes'!A88" display="2.3. Inclusió de persones amb diversitat funcional" xr:uid="{D3461F52-7842-4525-AB68-15708B0B543B}"/>
    <hyperlink ref="A12" location="'Entrada de dades'!Capítol_3_Sostenibilitat_Econòmica" display="Capítul 3. Sostenibilitat econòmica" xr:uid="{6F385D26-2725-40D5-83FF-A6AF8DFE416E}"/>
    <hyperlink ref="A13" location="'Entrada de dades'!Secció_3.1_Empreses_Locals" display="3.1. Empreses locals" xr:uid="{7A8DDE16-5135-4F8B-9661-AFC8BBFA2B3C}"/>
    <hyperlink ref="A14" location="'Entrada de dades'!Secció_3.2_Retribució_Justa" display="3.2. Retribució justa" xr:uid="{E0DA0D04-2BB8-4A0E-BC86-76E4A65BC72E}"/>
    <hyperlink ref="A12:C12" location="'Dades alimentació i begudes'!A95" display="Capítol 3. Sostenibilitat econòmica" xr:uid="{3A3932CD-264A-471E-9215-08EAD2020642}"/>
    <hyperlink ref="A13:C13" location="'Dades alimentació i begudes'!A96" display="3.1. Empreses locals" xr:uid="{CC98530F-FE22-4DD8-8D60-04A90A40B1B6}"/>
    <hyperlink ref="A14:C14" location="'Dades alimentació i begudes'!A108" display="3.2. Retribució justa" xr:uid="{1492F2ED-01D2-4EF0-BCFB-D5F28D173710}"/>
  </hyperlinks>
  <pageMargins left="0.7" right="0.7" top="0.75" bottom="0.75" header="0.3" footer="0.3"/>
  <drawing r:id="rId1"/>
  <legacy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D2BB1-436A-4B12-9D90-51E97868816D}">
  <dimension ref="A1:IC141"/>
  <sheetViews>
    <sheetView topLeftCell="A93" workbookViewId="0">
      <selection activeCell="C90" sqref="C90:E102"/>
    </sheetView>
  </sheetViews>
  <sheetFormatPr baseColWidth="10" defaultColWidth="9.109375" defaultRowHeight="14.4"/>
  <cols>
    <col min="1" max="1" width="10.44140625" style="323" customWidth="1"/>
    <col min="2" max="2" width="59.109375" style="323" customWidth="1"/>
    <col min="3" max="3" width="70.44140625" style="323" customWidth="1"/>
    <col min="4" max="4" width="24.109375" style="323" bestFit="1" customWidth="1"/>
    <col min="5" max="5" width="27.109375" style="323" customWidth="1"/>
    <col min="6" max="7" width="10.44140625" style="315" customWidth="1"/>
    <col min="8" max="8" width="11.44140625" style="317" bestFit="1" customWidth="1"/>
    <col min="9" max="16" width="9.109375" style="317"/>
    <col min="17" max="237" width="9.109375" style="315"/>
    <col min="238" max="16384" width="9.109375" style="323"/>
  </cols>
  <sheetData>
    <row r="1" spans="1:237" s="315" customFormat="1" ht="50.25" customHeight="1">
      <c r="A1" s="314" t="s">
        <v>446</v>
      </c>
      <c r="C1" s="316"/>
      <c r="D1" s="780"/>
      <c r="E1" s="780"/>
      <c r="F1" s="780"/>
      <c r="G1" s="780"/>
      <c r="H1" s="780"/>
      <c r="I1" s="317"/>
      <c r="J1" s="317"/>
      <c r="K1" s="317"/>
      <c r="L1" s="317"/>
      <c r="M1" s="317"/>
      <c r="N1" s="317"/>
      <c r="O1" s="317"/>
      <c r="P1" s="317"/>
    </row>
    <row r="2" spans="1:237" s="319" customFormat="1" ht="18">
      <c r="A2" s="318" t="s">
        <v>1</v>
      </c>
      <c r="C2" s="320"/>
      <c r="D2" s="321"/>
      <c r="E2" s="321"/>
      <c r="F2" s="321"/>
      <c r="G2" s="321"/>
      <c r="H2" s="321"/>
      <c r="I2" s="320"/>
      <c r="J2" s="320"/>
      <c r="K2" s="320"/>
      <c r="L2" s="320"/>
      <c r="M2" s="320"/>
      <c r="N2" s="320"/>
      <c r="O2" s="320"/>
      <c r="P2" s="320"/>
    </row>
    <row r="3" spans="1:237" s="319" customFormat="1" ht="18" hidden="1">
      <c r="A3" s="318"/>
      <c r="C3" s="320"/>
      <c r="D3" s="321"/>
      <c r="E3" s="321"/>
      <c r="F3" s="321"/>
      <c r="G3" s="321"/>
      <c r="H3" s="321"/>
      <c r="I3" s="320"/>
      <c r="J3" s="320"/>
      <c r="K3" s="320"/>
      <c r="L3" s="320"/>
      <c r="M3" s="320"/>
      <c r="N3" s="320"/>
      <c r="O3" s="320"/>
      <c r="P3" s="320"/>
    </row>
    <row r="4" spans="1:237" s="315" customFormat="1" ht="15.6">
      <c r="A4" s="779" t="s">
        <v>10</v>
      </c>
      <c r="B4" s="779"/>
      <c r="C4" s="779"/>
      <c r="D4" s="332"/>
      <c r="E4" s="332"/>
      <c r="F4" s="332"/>
      <c r="G4" s="332"/>
      <c r="H4" s="332"/>
      <c r="I4" s="317"/>
      <c r="J4" s="317"/>
      <c r="K4" s="317"/>
      <c r="L4" s="317"/>
      <c r="M4" s="317"/>
      <c r="N4" s="317"/>
      <c r="O4" s="317"/>
      <c r="P4" s="317"/>
    </row>
    <row r="5" spans="1:237" s="315" customFormat="1" ht="15.6">
      <c r="A5" s="779" t="s">
        <v>11</v>
      </c>
      <c r="B5" s="779"/>
      <c r="C5" s="779"/>
      <c r="D5" s="459"/>
      <c r="E5" s="332"/>
      <c r="F5" s="332"/>
      <c r="G5" s="332"/>
      <c r="H5" s="332"/>
      <c r="I5" s="317"/>
      <c r="J5" s="317"/>
      <c r="K5" s="317"/>
      <c r="L5" s="317"/>
      <c r="M5" s="317"/>
      <c r="N5" s="317"/>
      <c r="O5" s="317"/>
      <c r="P5" s="317"/>
    </row>
    <row r="6" spans="1:237" s="315" customFormat="1" ht="15.6">
      <c r="A6" s="779" t="s">
        <v>13</v>
      </c>
      <c r="B6" s="779"/>
      <c r="C6" s="779"/>
      <c r="D6" s="459"/>
      <c r="E6" s="332"/>
      <c r="F6" s="332"/>
      <c r="G6" s="332"/>
      <c r="H6" s="332"/>
      <c r="I6" s="317"/>
      <c r="J6" s="317"/>
      <c r="K6" s="317"/>
      <c r="L6" s="317"/>
      <c r="M6" s="317"/>
      <c r="N6" s="317"/>
      <c r="O6" s="317"/>
      <c r="P6" s="317"/>
    </row>
    <row r="7" spans="1:237" s="315" customFormat="1" ht="15.6">
      <c r="A7" s="779" t="s">
        <v>15</v>
      </c>
      <c r="B7" s="779"/>
      <c r="C7" s="779"/>
      <c r="D7" s="459"/>
      <c r="E7" s="332"/>
      <c r="F7" s="332"/>
      <c r="G7" s="332"/>
      <c r="H7" s="332"/>
      <c r="I7" s="317"/>
      <c r="J7" s="317"/>
      <c r="K7" s="317"/>
      <c r="L7" s="317"/>
      <c r="M7" s="317"/>
      <c r="N7" s="317"/>
      <c r="O7" s="317"/>
      <c r="P7" s="317"/>
    </row>
    <row r="8" spans="1:237" s="315" customFormat="1" ht="15.6">
      <c r="A8" s="779" t="s">
        <v>16</v>
      </c>
      <c r="B8" s="779"/>
      <c r="C8" s="779"/>
      <c r="D8" s="332"/>
      <c r="E8" s="332"/>
      <c r="F8" s="332"/>
      <c r="G8" s="332"/>
      <c r="H8" s="332"/>
      <c r="I8" s="317"/>
      <c r="J8" s="317"/>
      <c r="K8" s="317"/>
      <c r="L8" s="317"/>
      <c r="M8" s="317"/>
      <c r="N8" s="317"/>
      <c r="O8" s="317"/>
      <c r="P8" s="317"/>
    </row>
    <row r="9" spans="1:237" s="315" customFormat="1" ht="15.6">
      <c r="A9" s="750" t="s">
        <v>17</v>
      </c>
      <c r="B9" s="750"/>
      <c r="C9" s="750"/>
      <c r="D9" s="459"/>
      <c r="E9" s="332"/>
      <c r="F9" s="332"/>
      <c r="G9" s="332"/>
      <c r="H9" s="332"/>
      <c r="I9" s="317"/>
      <c r="J9" s="317"/>
      <c r="K9" s="317"/>
      <c r="L9" s="317"/>
      <c r="M9" s="317"/>
      <c r="N9" s="317"/>
      <c r="O9" s="317"/>
      <c r="P9" s="317"/>
    </row>
    <row r="10" spans="1:237" s="315" customFormat="1" ht="15.6">
      <c r="A10" s="779" t="s">
        <v>438</v>
      </c>
      <c r="B10" s="779"/>
      <c r="C10" s="779"/>
      <c r="D10" s="460"/>
      <c r="E10" s="332"/>
      <c r="F10" s="332"/>
      <c r="G10" s="332"/>
      <c r="H10" s="332"/>
      <c r="I10" s="317"/>
      <c r="J10" s="317"/>
      <c r="K10" s="317"/>
      <c r="L10" s="317"/>
      <c r="M10" s="317"/>
      <c r="N10" s="317"/>
      <c r="O10" s="317"/>
      <c r="P10" s="317"/>
    </row>
    <row r="11" spans="1:237" s="315" customFormat="1" ht="15.6">
      <c r="A11" s="779" t="s">
        <v>18</v>
      </c>
      <c r="B11" s="779"/>
      <c r="C11" s="779"/>
      <c r="D11" s="461"/>
      <c r="E11" s="332"/>
      <c r="F11" s="332"/>
      <c r="G11" s="332"/>
      <c r="H11" s="332"/>
      <c r="I11" s="317"/>
      <c r="J11" s="317"/>
      <c r="K11" s="317"/>
      <c r="L11" s="317"/>
      <c r="M11" s="317"/>
      <c r="N11" s="317"/>
      <c r="O11" s="317"/>
      <c r="P11" s="317"/>
    </row>
    <row r="12" spans="1:237" s="315" customFormat="1" ht="15.6">
      <c r="A12" s="779" t="s">
        <v>19</v>
      </c>
      <c r="B12" s="779"/>
      <c r="C12" s="779"/>
      <c r="D12" s="332"/>
      <c r="E12" s="332"/>
      <c r="F12" s="332"/>
      <c r="G12" s="332"/>
      <c r="H12" s="332"/>
      <c r="I12" s="317"/>
      <c r="J12" s="317"/>
      <c r="K12" s="317"/>
      <c r="L12" s="317"/>
      <c r="M12" s="317"/>
      <c r="N12" s="317"/>
      <c r="O12" s="317"/>
      <c r="P12" s="317"/>
    </row>
    <row r="13" spans="1:237" s="315" customFormat="1" ht="15.6">
      <c r="A13" s="750" t="s">
        <v>20</v>
      </c>
      <c r="B13" s="750"/>
      <c r="C13" s="750"/>
      <c r="D13" s="459"/>
      <c r="E13" s="332"/>
      <c r="F13" s="332"/>
      <c r="G13" s="332"/>
      <c r="H13" s="332"/>
      <c r="I13" s="317"/>
      <c r="J13" s="317"/>
      <c r="K13" s="317"/>
      <c r="L13" s="317"/>
      <c r="M13" s="317"/>
      <c r="N13" s="317"/>
      <c r="O13" s="317"/>
      <c r="P13" s="317"/>
    </row>
    <row r="14" spans="1:237" s="315" customFormat="1" ht="15.6">
      <c r="A14" s="458"/>
      <c r="B14" s="458"/>
      <c r="C14" s="458"/>
      <c r="D14" s="332"/>
      <c r="E14" s="332"/>
      <c r="F14" s="332"/>
      <c r="G14" s="332"/>
      <c r="H14" s="332"/>
      <c r="I14" s="317"/>
      <c r="J14" s="317"/>
      <c r="K14" s="317"/>
      <c r="L14" s="317"/>
      <c r="M14" s="317"/>
      <c r="N14" s="317"/>
      <c r="O14" s="317"/>
      <c r="P14" s="317"/>
    </row>
    <row r="15" spans="1:237" ht="42" customHeight="1">
      <c r="A15" s="354">
        <v>1</v>
      </c>
      <c r="B15" s="777" t="s">
        <v>22</v>
      </c>
      <c r="C15" s="777"/>
      <c r="D15" s="777"/>
      <c r="E15" s="355"/>
      <c r="G15" s="332"/>
      <c r="H15" s="315"/>
    </row>
    <row r="16" spans="1:237" s="322" customFormat="1" ht="21">
      <c r="A16" s="356" t="s">
        <v>23</v>
      </c>
      <c r="B16" s="357" t="s">
        <v>24</v>
      </c>
      <c r="C16" s="358"/>
      <c r="D16" s="358"/>
      <c r="E16" s="358"/>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B16" s="315"/>
      <c r="BC16" s="315"/>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5"/>
      <c r="CA16" s="315"/>
      <c r="CB16" s="315"/>
      <c r="CC16" s="315"/>
      <c r="CD16" s="315"/>
      <c r="CE16" s="315"/>
      <c r="CF16" s="315"/>
      <c r="CG16" s="315"/>
      <c r="CH16" s="315"/>
      <c r="CI16" s="315"/>
      <c r="CJ16" s="315"/>
      <c r="CK16" s="315"/>
      <c r="CL16" s="315"/>
      <c r="CM16" s="315"/>
      <c r="CN16" s="315"/>
      <c r="CO16" s="315"/>
      <c r="CP16" s="315"/>
      <c r="CQ16" s="315"/>
      <c r="CR16" s="315"/>
      <c r="CS16" s="315"/>
      <c r="CT16" s="315"/>
      <c r="CU16" s="315"/>
      <c r="CV16" s="315"/>
      <c r="CW16" s="315"/>
      <c r="CX16" s="315"/>
      <c r="CY16" s="315"/>
      <c r="CZ16" s="315"/>
      <c r="DA16" s="315"/>
      <c r="DB16" s="315"/>
      <c r="DC16" s="315"/>
      <c r="DD16" s="315"/>
      <c r="DE16" s="315"/>
      <c r="DF16" s="315"/>
      <c r="DG16" s="315"/>
      <c r="DH16" s="315"/>
      <c r="DI16" s="315"/>
      <c r="DJ16" s="315"/>
      <c r="DK16" s="315"/>
      <c r="DL16" s="315"/>
      <c r="DM16" s="315"/>
      <c r="DN16" s="315"/>
      <c r="DO16" s="315"/>
      <c r="DP16" s="315"/>
      <c r="DQ16" s="315"/>
      <c r="DR16" s="315"/>
      <c r="DS16" s="315"/>
      <c r="DT16" s="315"/>
      <c r="DU16" s="315"/>
      <c r="DV16" s="315"/>
      <c r="DW16" s="315"/>
      <c r="DX16" s="315"/>
      <c r="DY16" s="315"/>
      <c r="DZ16" s="315"/>
      <c r="EA16" s="315"/>
      <c r="EB16" s="315"/>
      <c r="EC16" s="315"/>
      <c r="ED16" s="315"/>
      <c r="EE16" s="315"/>
      <c r="EF16" s="315"/>
      <c r="EG16" s="315"/>
      <c r="EH16" s="315"/>
      <c r="EI16" s="315"/>
      <c r="EJ16" s="315"/>
      <c r="EK16" s="315"/>
      <c r="EL16" s="315"/>
      <c r="EM16" s="315"/>
      <c r="EN16" s="315"/>
      <c r="EO16" s="315"/>
      <c r="EP16" s="315"/>
      <c r="EQ16" s="315"/>
      <c r="ER16" s="315"/>
      <c r="ES16" s="315"/>
      <c r="ET16" s="315"/>
      <c r="EU16" s="315"/>
      <c r="EV16" s="315"/>
      <c r="EW16" s="315"/>
      <c r="EX16" s="315"/>
      <c r="EY16" s="315"/>
      <c r="EZ16" s="315"/>
      <c r="FA16" s="315"/>
      <c r="FB16" s="315"/>
      <c r="FC16" s="315"/>
      <c r="FD16" s="315"/>
      <c r="FE16" s="315"/>
      <c r="FF16" s="315"/>
      <c r="FG16" s="315"/>
      <c r="FH16" s="315"/>
      <c r="FI16" s="315"/>
      <c r="FJ16" s="315"/>
      <c r="FK16" s="315"/>
      <c r="FL16" s="315"/>
      <c r="FM16" s="315"/>
      <c r="FN16" s="315"/>
      <c r="FO16" s="315"/>
      <c r="FP16" s="315"/>
      <c r="FQ16" s="315"/>
      <c r="FR16" s="315"/>
      <c r="FS16" s="315"/>
      <c r="FT16" s="315"/>
      <c r="FU16" s="315"/>
      <c r="FV16" s="315"/>
      <c r="FW16" s="315"/>
      <c r="FX16" s="315"/>
      <c r="FY16" s="315"/>
      <c r="FZ16" s="315"/>
      <c r="GA16" s="315"/>
      <c r="GB16" s="315"/>
      <c r="GC16" s="315"/>
      <c r="GD16" s="315"/>
      <c r="GE16" s="315"/>
      <c r="GF16" s="315"/>
      <c r="GG16" s="315"/>
      <c r="GH16" s="315"/>
      <c r="GI16" s="315"/>
      <c r="GJ16" s="315"/>
      <c r="GK16" s="315"/>
      <c r="GL16" s="315"/>
      <c r="GM16" s="315"/>
      <c r="GN16" s="315"/>
      <c r="GO16" s="315"/>
      <c r="GP16" s="315"/>
      <c r="GQ16" s="315"/>
      <c r="GR16" s="315"/>
      <c r="GS16" s="315"/>
      <c r="GT16" s="315"/>
      <c r="GU16" s="315"/>
      <c r="GV16" s="315"/>
      <c r="GW16" s="315"/>
      <c r="GX16" s="315"/>
      <c r="GY16" s="315"/>
      <c r="GZ16" s="315"/>
      <c r="HA16" s="315"/>
      <c r="HB16" s="315"/>
      <c r="HC16" s="315"/>
      <c r="HD16" s="315"/>
      <c r="HE16" s="315"/>
      <c r="HF16" s="315"/>
      <c r="HG16" s="315"/>
      <c r="HH16" s="315"/>
      <c r="HI16" s="315"/>
      <c r="HJ16" s="315"/>
      <c r="HK16" s="315"/>
      <c r="HL16" s="315"/>
      <c r="HM16" s="315"/>
      <c r="HN16" s="315"/>
      <c r="HO16" s="315"/>
      <c r="HP16" s="315"/>
      <c r="HQ16" s="315"/>
      <c r="HR16" s="315"/>
      <c r="HS16" s="315"/>
      <c r="HT16" s="315"/>
      <c r="HU16" s="315"/>
      <c r="HV16" s="315"/>
      <c r="HW16" s="315"/>
      <c r="HX16" s="315"/>
      <c r="HY16" s="315"/>
      <c r="HZ16" s="315"/>
      <c r="IA16" s="315"/>
      <c r="IB16" s="315"/>
      <c r="IC16" s="315"/>
    </row>
    <row r="17" spans="1:237" s="322" customFormat="1" ht="21" hidden="1">
      <c r="A17" s="356"/>
      <c r="B17" s="357"/>
      <c r="C17" s="358"/>
      <c r="D17" s="358"/>
      <c r="E17" s="358"/>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c r="BS17" s="315"/>
      <c r="BT17" s="315"/>
      <c r="BU17" s="315"/>
      <c r="BV17" s="315"/>
      <c r="BW17" s="315"/>
      <c r="BX17" s="315"/>
      <c r="BY17" s="315"/>
      <c r="BZ17" s="315"/>
      <c r="CA17" s="315"/>
      <c r="CB17" s="315"/>
      <c r="CC17" s="315"/>
      <c r="CD17" s="315"/>
      <c r="CE17" s="315"/>
      <c r="CF17" s="315"/>
      <c r="CG17" s="315"/>
      <c r="CH17" s="315"/>
      <c r="CI17" s="315"/>
      <c r="CJ17" s="315"/>
      <c r="CK17" s="315"/>
      <c r="CL17" s="315"/>
      <c r="CM17" s="315"/>
      <c r="CN17" s="315"/>
      <c r="CO17" s="315"/>
      <c r="CP17" s="315"/>
      <c r="CQ17" s="315"/>
      <c r="CR17" s="315"/>
      <c r="CS17" s="315"/>
      <c r="CT17" s="315"/>
      <c r="CU17" s="315"/>
      <c r="CV17" s="315"/>
      <c r="CW17" s="315"/>
      <c r="CX17" s="315"/>
      <c r="CY17" s="315"/>
      <c r="CZ17" s="315"/>
      <c r="DA17" s="315"/>
      <c r="DB17" s="315"/>
      <c r="DC17" s="315"/>
      <c r="DD17" s="315"/>
      <c r="DE17" s="315"/>
      <c r="DF17" s="315"/>
      <c r="DG17" s="315"/>
      <c r="DH17" s="315"/>
      <c r="DI17" s="315"/>
      <c r="DJ17" s="315"/>
      <c r="DK17" s="315"/>
      <c r="DL17" s="315"/>
      <c r="DM17" s="315"/>
      <c r="DN17" s="315"/>
      <c r="DO17" s="315"/>
      <c r="DP17" s="315"/>
      <c r="DQ17" s="315"/>
      <c r="DR17" s="315"/>
      <c r="DS17" s="315"/>
      <c r="DT17" s="315"/>
      <c r="DU17" s="315"/>
      <c r="DV17" s="315"/>
      <c r="DW17" s="315"/>
      <c r="DX17" s="315"/>
      <c r="DY17" s="315"/>
      <c r="DZ17" s="315"/>
      <c r="EA17" s="315"/>
      <c r="EB17" s="315"/>
      <c r="EC17" s="315"/>
      <c r="ED17" s="315"/>
      <c r="EE17" s="315"/>
      <c r="EF17" s="315"/>
      <c r="EG17" s="315"/>
      <c r="EH17" s="315"/>
      <c r="EI17" s="315"/>
      <c r="EJ17" s="315"/>
      <c r="EK17" s="315"/>
      <c r="EL17" s="315"/>
      <c r="EM17" s="315"/>
      <c r="EN17" s="315"/>
      <c r="EO17" s="315"/>
      <c r="EP17" s="315"/>
      <c r="EQ17" s="315"/>
      <c r="ER17" s="315"/>
      <c r="ES17" s="315"/>
      <c r="ET17" s="315"/>
      <c r="EU17" s="315"/>
      <c r="EV17" s="315"/>
      <c r="EW17" s="315"/>
      <c r="EX17" s="315"/>
      <c r="EY17" s="315"/>
      <c r="EZ17" s="315"/>
      <c r="FA17" s="315"/>
      <c r="FB17" s="315"/>
      <c r="FC17" s="315"/>
      <c r="FD17" s="315"/>
      <c r="FE17" s="315"/>
      <c r="FF17" s="315"/>
      <c r="FG17" s="315"/>
      <c r="FH17" s="315"/>
      <c r="FI17" s="315"/>
      <c r="FJ17" s="315"/>
      <c r="FK17" s="315"/>
      <c r="FL17" s="315"/>
      <c r="FM17" s="315"/>
      <c r="FN17" s="315"/>
      <c r="FO17" s="315"/>
      <c r="FP17" s="315"/>
      <c r="FQ17" s="315"/>
      <c r="FR17" s="315"/>
      <c r="FS17" s="315"/>
      <c r="FT17" s="315"/>
      <c r="FU17" s="315"/>
      <c r="FV17" s="315"/>
      <c r="FW17" s="315"/>
      <c r="FX17" s="315"/>
      <c r="FY17" s="315"/>
      <c r="FZ17" s="315"/>
      <c r="GA17" s="315"/>
      <c r="GB17" s="315"/>
      <c r="GC17" s="315"/>
      <c r="GD17" s="315"/>
      <c r="GE17" s="315"/>
      <c r="GF17" s="315"/>
      <c r="GG17" s="315"/>
      <c r="GH17" s="315"/>
      <c r="GI17" s="315"/>
      <c r="GJ17" s="315"/>
      <c r="GK17" s="315"/>
      <c r="GL17" s="315"/>
      <c r="GM17" s="315"/>
      <c r="GN17" s="315"/>
      <c r="GO17" s="315"/>
      <c r="GP17" s="315"/>
      <c r="GQ17" s="315"/>
      <c r="GR17" s="315"/>
      <c r="GS17" s="315"/>
      <c r="GT17" s="315"/>
      <c r="GU17" s="315"/>
      <c r="GV17" s="315"/>
      <c r="GW17" s="315"/>
      <c r="GX17" s="315"/>
      <c r="GY17" s="315"/>
      <c r="GZ17" s="315"/>
      <c r="HA17" s="315"/>
      <c r="HB17" s="315"/>
      <c r="HC17" s="315"/>
      <c r="HD17" s="315"/>
      <c r="HE17" s="315"/>
      <c r="HF17" s="315"/>
      <c r="HG17" s="315"/>
      <c r="HH17" s="315"/>
      <c r="HI17" s="315"/>
      <c r="HJ17" s="315"/>
      <c r="HK17" s="315"/>
      <c r="HL17" s="315"/>
      <c r="HM17" s="315"/>
      <c r="HN17" s="315"/>
      <c r="HO17" s="315"/>
      <c r="HP17" s="315"/>
      <c r="HQ17" s="315"/>
      <c r="HR17" s="315"/>
      <c r="HS17" s="315"/>
      <c r="HT17" s="315"/>
      <c r="HU17" s="315"/>
      <c r="HV17" s="315"/>
      <c r="HW17" s="315"/>
      <c r="HX17" s="315"/>
      <c r="HY17" s="315"/>
      <c r="HZ17" s="315"/>
      <c r="IA17" s="315"/>
      <c r="IB17" s="315"/>
      <c r="IC17" s="315"/>
    </row>
    <row r="18" spans="1:237" s="322" customFormat="1" ht="49.5" customHeight="1">
      <c r="A18" s="440" t="s">
        <v>6</v>
      </c>
      <c r="B18" s="778" t="s">
        <v>510</v>
      </c>
      <c r="C18" s="778"/>
      <c r="D18" s="778"/>
      <c r="E18" s="778"/>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c r="BS18" s="315"/>
      <c r="BT18" s="315"/>
      <c r="BU18" s="315"/>
      <c r="BV18" s="315"/>
      <c r="BW18" s="315"/>
      <c r="BX18" s="315"/>
      <c r="BY18" s="315"/>
      <c r="BZ18" s="315"/>
      <c r="CA18" s="315"/>
      <c r="CB18" s="315"/>
      <c r="CC18" s="315"/>
      <c r="CD18" s="315"/>
      <c r="CE18" s="315"/>
      <c r="CF18" s="315"/>
      <c r="CG18" s="315"/>
      <c r="CH18" s="315"/>
      <c r="CI18" s="315"/>
      <c r="CJ18" s="315"/>
      <c r="CK18" s="315"/>
      <c r="CL18" s="315"/>
      <c r="CM18" s="315"/>
      <c r="CN18" s="315"/>
      <c r="CO18" s="315"/>
      <c r="CP18" s="315"/>
      <c r="CQ18" s="315"/>
      <c r="CR18" s="315"/>
      <c r="CS18" s="315"/>
      <c r="CT18" s="315"/>
      <c r="CU18" s="315"/>
      <c r="CV18" s="315"/>
      <c r="CW18" s="315"/>
      <c r="CX18" s="315"/>
      <c r="CY18" s="315"/>
      <c r="CZ18" s="315"/>
      <c r="DA18" s="315"/>
      <c r="DB18" s="315"/>
      <c r="DC18" s="315"/>
      <c r="DD18" s="315"/>
      <c r="DE18" s="315"/>
      <c r="DF18" s="315"/>
      <c r="DG18" s="315"/>
      <c r="DH18" s="315"/>
      <c r="DI18" s="315"/>
      <c r="DJ18" s="315"/>
      <c r="DK18" s="315"/>
      <c r="DL18" s="315"/>
      <c r="DM18" s="315"/>
      <c r="DN18" s="315"/>
      <c r="DO18" s="315"/>
      <c r="DP18" s="315"/>
      <c r="DQ18" s="315"/>
      <c r="DR18" s="315"/>
      <c r="DS18" s="315"/>
      <c r="DT18" s="315"/>
      <c r="DU18" s="315"/>
      <c r="DV18" s="315"/>
      <c r="DW18" s="315"/>
      <c r="DX18" s="315"/>
      <c r="DY18" s="315"/>
      <c r="DZ18" s="315"/>
      <c r="EA18" s="315"/>
      <c r="EB18" s="315"/>
      <c r="EC18" s="315"/>
      <c r="ED18" s="315"/>
      <c r="EE18" s="315"/>
      <c r="EF18" s="315"/>
      <c r="EG18" s="315"/>
      <c r="EH18" s="315"/>
      <c r="EI18" s="315"/>
      <c r="EJ18" s="315"/>
      <c r="EK18" s="315"/>
      <c r="EL18" s="315"/>
      <c r="EM18" s="315"/>
      <c r="EN18" s="315"/>
      <c r="EO18" s="315"/>
      <c r="EP18" s="315"/>
      <c r="EQ18" s="315"/>
      <c r="ER18" s="315"/>
      <c r="ES18" s="315"/>
      <c r="ET18" s="315"/>
      <c r="EU18" s="315"/>
      <c r="EV18" s="315"/>
      <c r="EW18" s="315"/>
      <c r="EX18" s="315"/>
      <c r="EY18" s="315"/>
      <c r="EZ18" s="315"/>
      <c r="FA18" s="315"/>
      <c r="FB18" s="315"/>
      <c r="FC18" s="315"/>
      <c r="FD18" s="315"/>
      <c r="FE18" s="315"/>
      <c r="FF18" s="315"/>
      <c r="FG18" s="315"/>
      <c r="FH18" s="315"/>
      <c r="FI18" s="315"/>
      <c r="FJ18" s="315"/>
      <c r="FK18" s="315"/>
      <c r="FL18" s="315"/>
      <c r="FM18" s="315"/>
      <c r="FN18" s="315"/>
      <c r="FO18" s="315"/>
      <c r="FP18" s="315"/>
      <c r="FQ18" s="315"/>
      <c r="FR18" s="315"/>
      <c r="FS18" s="315"/>
      <c r="FT18" s="315"/>
      <c r="FU18" s="315"/>
      <c r="FV18" s="315"/>
      <c r="FW18" s="315"/>
      <c r="FX18" s="315"/>
      <c r="FY18" s="315"/>
      <c r="FZ18" s="315"/>
      <c r="GA18" s="315"/>
      <c r="GB18" s="315"/>
      <c r="GC18" s="315"/>
      <c r="GD18" s="315"/>
      <c r="GE18" s="315"/>
      <c r="GF18" s="315"/>
      <c r="GG18" s="315"/>
      <c r="GH18" s="315"/>
      <c r="GI18" s="315"/>
      <c r="GJ18" s="315"/>
      <c r="GK18" s="315"/>
      <c r="GL18" s="315"/>
      <c r="GM18" s="315"/>
      <c r="GN18" s="315"/>
      <c r="GO18" s="315"/>
      <c r="GP18" s="315"/>
      <c r="GQ18" s="315"/>
      <c r="GR18" s="315"/>
      <c r="GS18" s="315"/>
      <c r="GT18" s="315"/>
      <c r="GU18" s="315"/>
      <c r="GV18" s="315"/>
      <c r="GW18" s="315"/>
      <c r="GX18" s="315"/>
      <c r="GY18" s="315"/>
      <c r="GZ18" s="315"/>
      <c r="HA18" s="315"/>
      <c r="HB18" s="315"/>
      <c r="HC18" s="315"/>
      <c r="HD18" s="315"/>
      <c r="HE18" s="315"/>
      <c r="HF18" s="315"/>
      <c r="HG18" s="315"/>
      <c r="HH18" s="315"/>
      <c r="HI18" s="315"/>
      <c r="HJ18" s="315"/>
      <c r="HK18" s="315"/>
      <c r="HL18" s="315"/>
      <c r="HM18" s="315"/>
      <c r="HN18" s="315"/>
      <c r="HO18" s="315"/>
      <c r="HP18" s="315"/>
      <c r="HQ18" s="315"/>
      <c r="HR18" s="315"/>
      <c r="HS18" s="315"/>
      <c r="HT18" s="315"/>
      <c r="HU18" s="315"/>
      <c r="HV18" s="315"/>
      <c r="HW18" s="315"/>
      <c r="HX18" s="315"/>
      <c r="HY18" s="315"/>
      <c r="HZ18" s="315"/>
      <c r="IA18" s="315"/>
      <c r="IB18" s="315"/>
      <c r="IC18" s="315"/>
    </row>
    <row r="19" spans="1:237" ht="7.5" customHeight="1" thickBot="1">
      <c r="A19" s="462"/>
      <c r="B19" s="463"/>
      <c r="C19" s="464"/>
      <c r="D19" s="463"/>
      <c r="E19" s="46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3"/>
      <c r="BZ19" s="323"/>
      <c r="CA19" s="323"/>
      <c r="CB19" s="323"/>
      <c r="CC19" s="323"/>
      <c r="CD19" s="323"/>
      <c r="CE19" s="323"/>
      <c r="CF19" s="323"/>
      <c r="CG19" s="323"/>
      <c r="CH19" s="323"/>
      <c r="CI19" s="323"/>
      <c r="CJ19" s="323"/>
      <c r="CK19" s="323"/>
      <c r="CL19" s="323"/>
      <c r="CM19" s="323"/>
      <c r="CN19" s="323"/>
      <c r="CO19" s="323"/>
      <c r="CP19" s="323"/>
      <c r="CQ19" s="323"/>
      <c r="CR19" s="323"/>
      <c r="CS19" s="323"/>
      <c r="CT19" s="323"/>
      <c r="CU19" s="323"/>
      <c r="CV19" s="323"/>
      <c r="CW19" s="323"/>
      <c r="CX19" s="323"/>
      <c r="CY19" s="323"/>
      <c r="CZ19" s="323"/>
      <c r="DA19" s="323"/>
      <c r="DB19" s="323"/>
      <c r="DC19" s="323"/>
      <c r="DD19" s="323"/>
      <c r="DE19" s="323"/>
      <c r="DF19" s="323"/>
      <c r="DG19" s="323"/>
      <c r="DH19" s="323"/>
      <c r="DI19" s="323"/>
      <c r="DJ19" s="323"/>
      <c r="DK19" s="323"/>
      <c r="DL19" s="323"/>
      <c r="DM19" s="323"/>
      <c r="DN19" s="323"/>
      <c r="DO19" s="323"/>
      <c r="DP19" s="323"/>
      <c r="DQ19" s="323"/>
      <c r="DR19" s="323"/>
      <c r="DS19" s="323"/>
      <c r="DT19" s="323"/>
      <c r="DU19" s="323"/>
      <c r="DV19" s="323"/>
      <c r="DW19" s="323"/>
      <c r="DX19" s="323"/>
      <c r="DY19" s="323"/>
      <c r="DZ19" s="323"/>
      <c r="EA19" s="323"/>
      <c r="EB19" s="323"/>
      <c r="EC19" s="323"/>
      <c r="ED19" s="323"/>
      <c r="EE19" s="323"/>
      <c r="EF19" s="323"/>
      <c r="EG19" s="323"/>
      <c r="EH19" s="323"/>
      <c r="EI19" s="323"/>
      <c r="EJ19" s="323"/>
      <c r="EK19" s="323"/>
      <c r="EL19" s="323"/>
      <c r="EM19" s="323"/>
      <c r="EN19" s="323"/>
      <c r="EO19" s="323"/>
      <c r="EP19" s="323"/>
      <c r="EQ19" s="323"/>
      <c r="ER19" s="323"/>
      <c r="ES19" s="323"/>
      <c r="ET19" s="323"/>
      <c r="EU19" s="323"/>
      <c r="EV19" s="323"/>
      <c r="EW19" s="323"/>
      <c r="EX19" s="323"/>
      <c r="EY19" s="323"/>
      <c r="EZ19" s="323"/>
      <c r="FA19" s="323"/>
      <c r="FB19" s="323"/>
      <c r="FC19" s="323"/>
      <c r="FD19" s="323"/>
      <c r="FE19" s="323"/>
      <c r="FF19" s="323"/>
      <c r="FG19" s="323"/>
      <c r="FH19" s="323"/>
      <c r="FI19" s="323"/>
      <c r="FJ19" s="323"/>
      <c r="FK19" s="323"/>
      <c r="FL19" s="323"/>
      <c r="FM19" s="323"/>
      <c r="FN19" s="323"/>
      <c r="FO19" s="323"/>
      <c r="FP19" s="323"/>
      <c r="FQ19" s="323"/>
      <c r="FR19" s="323"/>
      <c r="FS19" s="323"/>
      <c r="FT19" s="323"/>
      <c r="FU19" s="323"/>
      <c r="FV19" s="323"/>
      <c r="FW19" s="323"/>
      <c r="FX19" s="323"/>
      <c r="FY19" s="323"/>
      <c r="FZ19" s="323"/>
      <c r="GA19" s="323"/>
      <c r="GB19" s="323"/>
      <c r="GC19" s="323"/>
      <c r="GD19" s="323"/>
      <c r="GE19" s="323"/>
      <c r="GF19" s="323"/>
      <c r="GG19" s="323"/>
      <c r="GH19" s="323"/>
      <c r="GI19" s="323"/>
      <c r="GJ19" s="323"/>
      <c r="GK19" s="323"/>
      <c r="GL19" s="323"/>
      <c r="GM19" s="323"/>
      <c r="GN19" s="323"/>
      <c r="GO19" s="323"/>
      <c r="GP19" s="323"/>
      <c r="GQ19" s="323"/>
      <c r="GR19" s="323"/>
      <c r="GS19" s="323"/>
      <c r="GT19" s="323"/>
      <c r="GU19" s="323"/>
      <c r="GV19" s="323"/>
      <c r="GW19" s="323"/>
      <c r="GX19" s="323"/>
      <c r="GY19" s="323"/>
      <c r="GZ19" s="323"/>
      <c r="HA19" s="323"/>
      <c r="HB19" s="323"/>
      <c r="HC19" s="323"/>
      <c r="HD19" s="323"/>
      <c r="HE19" s="323"/>
      <c r="HF19" s="323"/>
      <c r="HG19" s="323"/>
      <c r="HH19" s="323"/>
      <c r="HI19" s="323"/>
      <c r="HJ19" s="323"/>
      <c r="HK19" s="323"/>
      <c r="HL19" s="323"/>
      <c r="HM19" s="323"/>
      <c r="HN19" s="323"/>
      <c r="HO19" s="323"/>
      <c r="HP19" s="323"/>
      <c r="HQ19" s="323"/>
      <c r="HR19" s="323"/>
      <c r="HS19" s="323"/>
      <c r="HT19" s="323"/>
      <c r="HU19" s="323"/>
      <c r="HV19" s="323"/>
      <c r="HW19" s="323"/>
      <c r="HX19" s="323"/>
      <c r="HY19" s="323"/>
      <c r="HZ19" s="323"/>
      <c r="IA19" s="323"/>
      <c r="IB19" s="323"/>
      <c r="IC19" s="323"/>
    </row>
    <row r="20" spans="1:237" ht="40.5" customHeight="1" thickBot="1">
      <c r="A20" s="315" t="s">
        <v>28</v>
      </c>
      <c r="B20" s="366" t="s">
        <v>68</v>
      </c>
      <c r="C20" s="367" t="s">
        <v>69</v>
      </c>
      <c r="D20" s="367" t="s">
        <v>31</v>
      </c>
      <c r="E20" s="368" t="s">
        <v>70</v>
      </c>
      <c r="I20" s="315"/>
      <c r="J20" s="315"/>
      <c r="K20" s="315"/>
      <c r="L20" s="315"/>
      <c r="M20" s="315"/>
      <c r="N20" s="315"/>
      <c r="O20" s="315"/>
      <c r="P20" s="315"/>
      <c r="BV20" s="323"/>
      <c r="BW20" s="323"/>
      <c r="BX20" s="323"/>
      <c r="BY20" s="323"/>
      <c r="BZ20" s="323"/>
      <c r="CA20" s="323"/>
      <c r="CB20" s="323"/>
      <c r="CC20" s="323"/>
      <c r="CD20" s="323"/>
      <c r="CE20" s="323"/>
      <c r="CF20" s="323"/>
      <c r="CG20" s="323"/>
      <c r="CH20" s="323"/>
      <c r="CI20" s="323"/>
      <c r="CJ20" s="323"/>
      <c r="CK20" s="323"/>
      <c r="CL20" s="323"/>
      <c r="CM20" s="323"/>
      <c r="CN20" s="323"/>
      <c r="CO20" s="323"/>
      <c r="CP20" s="323"/>
      <c r="CQ20" s="323"/>
      <c r="CR20" s="323"/>
      <c r="CS20" s="323"/>
      <c r="CT20" s="323"/>
      <c r="CU20" s="323"/>
      <c r="CV20" s="323"/>
      <c r="CW20" s="323"/>
      <c r="CX20" s="323"/>
      <c r="CY20" s="323"/>
      <c r="CZ20" s="323"/>
      <c r="DA20" s="323"/>
      <c r="DB20" s="323"/>
      <c r="DC20" s="323"/>
      <c r="DD20" s="323"/>
      <c r="DE20" s="323"/>
      <c r="DF20" s="323"/>
      <c r="DG20" s="323"/>
      <c r="DH20" s="323"/>
      <c r="DI20" s="323"/>
      <c r="DJ20" s="323"/>
      <c r="DK20" s="323"/>
      <c r="DL20" s="323"/>
      <c r="DM20" s="323"/>
      <c r="DN20" s="323"/>
      <c r="DO20" s="323"/>
      <c r="DP20" s="323"/>
      <c r="DQ20" s="323"/>
      <c r="DR20" s="323"/>
      <c r="DS20" s="323"/>
      <c r="DT20" s="323"/>
      <c r="DU20" s="323"/>
      <c r="DV20" s="323"/>
      <c r="DW20" s="323"/>
      <c r="DX20" s="323"/>
      <c r="DY20" s="323"/>
      <c r="DZ20" s="323"/>
      <c r="EA20" s="323"/>
      <c r="EB20" s="323"/>
      <c r="EC20" s="323"/>
      <c r="ED20" s="323"/>
      <c r="EE20" s="323"/>
      <c r="EF20" s="323"/>
      <c r="EG20" s="323"/>
      <c r="EH20" s="323"/>
      <c r="EI20" s="323"/>
      <c r="EJ20" s="323"/>
      <c r="EK20" s="323"/>
      <c r="EL20" s="323"/>
      <c r="EM20" s="323"/>
      <c r="EN20" s="323"/>
      <c r="EO20" s="323"/>
      <c r="EP20" s="323"/>
      <c r="EQ20" s="323"/>
      <c r="ER20" s="323"/>
      <c r="ES20" s="323"/>
      <c r="ET20" s="323"/>
      <c r="EU20" s="323"/>
      <c r="EV20" s="323"/>
      <c r="EW20" s="323"/>
      <c r="EX20" s="323"/>
      <c r="EY20" s="323"/>
      <c r="EZ20" s="323"/>
      <c r="FA20" s="323"/>
      <c r="FB20" s="323"/>
      <c r="FC20" s="323"/>
      <c r="FD20" s="323"/>
      <c r="FE20" s="323"/>
      <c r="FF20" s="323"/>
      <c r="FG20" s="323"/>
      <c r="FH20" s="323"/>
      <c r="FI20" s="323"/>
      <c r="FJ20" s="323"/>
      <c r="FK20" s="323"/>
      <c r="FL20" s="323"/>
      <c r="FM20" s="323"/>
      <c r="FN20" s="323"/>
      <c r="FO20" s="323"/>
      <c r="FP20" s="323"/>
      <c r="FQ20" s="323"/>
      <c r="FR20" s="323"/>
      <c r="FS20" s="323"/>
      <c r="FT20" s="323"/>
      <c r="FU20" s="323"/>
      <c r="FV20" s="323"/>
      <c r="FW20" s="323"/>
      <c r="FX20" s="323"/>
      <c r="FY20" s="323"/>
      <c r="FZ20" s="323"/>
      <c r="GA20" s="323"/>
      <c r="GB20" s="323"/>
      <c r="GC20" s="323"/>
      <c r="GD20" s="323"/>
      <c r="GE20" s="323"/>
      <c r="GF20" s="323"/>
      <c r="GG20" s="323"/>
      <c r="GH20" s="323"/>
      <c r="GI20" s="323"/>
      <c r="GJ20" s="323"/>
      <c r="GK20" s="323"/>
      <c r="GL20" s="323"/>
      <c r="GM20" s="323"/>
      <c r="GN20" s="323"/>
      <c r="GO20" s="323"/>
      <c r="GP20" s="323"/>
      <c r="GQ20" s="323"/>
      <c r="GR20" s="323"/>
      <c r="GS20" s="323"/>
      <c r="GT20" s="323"/>
      <c r="GU20" s="323"/>
      <c r="GV20" s="323"/>
      <c r="GW20" s="323"/>
      <c r="GX20" s="323"/>
      <c r="GY20" s="323"/>
      <c r="GZ20" s="323"/>
      <c r="HA20" s="323"/>
      <c r="HB20" s="323"/>
      <c r="HC20" s="323"/>
      <c r="HD20" s="323"/>
      <c r="HE20" s="323"/>
      <c r="HF20" s="323"/>
      <c r="HG20" s="323"/>
      <c r="HH20" s="323"/>
      <c r="HI20" s="323"/>
      <c r="HJ20" s="323"/>
      <c r="HK20" s="323"/>
      <c r="HL20" s="323"/>
      <c r="HM20" s="323"/>
      <c r="HN20" s="323"/>
      <c r="HO20" s="323"/>
      <c r="HP20" s="323"/>
      <c r="HQ20" s="323"/>
      <c r="HR20" s="323"/>
      <c r="HS20" s="323"/>
      <c r="HT20" s="323"/>
      <c r="HU20" s="323"/>
      <c r="HV20" s="323"/>
      <c r="HW20" s="323"/>
      <c r="HX20" s="323"/>
      <c r="HY20" s="323"/>
      <c r="HZ20" s="323"/>
      <c r="IA20" s="323"/>
      <c r="IB20" s="323"/>
      <c r="IC20" s="323"/>
    </row>
    <row r="21" spans="1:237" ht="37.5" customHeight="1" thickBot="1">
      <c r="A21" s="315"/>
      <c r="B21" s="369" t="s">
        <v>71</v>
      </c>
      <c r="C21" s="370" t="s">
        <v>47</v>
      </c>
      <c r="D21" s="371" t="s">
        <v>35</v>
      </c>
      <c r="E21" s="515">
        <v>0</v>
      </c>
      <c r="F21" s="317"/>
      <c r="G21" s="317"/>
      <c r="I21" s="315"/>
      <c r="J21" s="315"/>
      <c r="K21" s="315"/>
      <c r="L21" s="315"/>
      <c r="M21" s="315"/>
      <c r="N21" s="315"/>
      <c r="O21" s="315"/>
      <c r="P21" s="315"/>
      <c r="BV21" s="323"/>
      <c r="BW21" s="323"/>
      <c r="BX21" s="323"/>
      <c r="BY21" s="323"/>
      <c r="BZ21" s="323"/>
      <c r="CA21" s="323"/>
      <c r="CB21" s="323"/>
      <c r="CC21" s="323"/>
      <c r="CD21" s="323"/>
      <c r="CE21" s="323"/>
      <c r="CF21" s="323"/>
      <c r="CG21" s="323"/>
      <c r="CH21" s="323"/>
      <c r="CI21" s="323"/>
      <c r="CJ21" s="323"/>
      <c r="CK21" s="323"/>
      <c r="CL21" s="323"/>
      <c r="CM21" s="323"/>
      <c r="CN21" s="323"/>
      <c r="CO21" s="323"/>
      <c r="CP21" s="323"/>
      <c r="CQ21" s="323"/>
      <c r="CR21" s="323"/>
      <c r="CS21" s="323"/>
      <c r="CT21" s="323"/>
      <c r="CU21" s="323"/>
      <c r="CV21" s="323"/>
      <c r="CW21" s="323"/>
      <c r="CX21" s="323"/>
      <c r="CY21" s="323"/>
      <c r="CZ21" s="323"/>
      <c r="DA21" s="323"/>
      <c r="DB21" s="323"/>
      <c r="DC21" s="323"/>
      <c r="DD21" s="323"/>
      <c r="DE21" s="323"/>
      <c r="DF21" s="323"/>
      <c r="DG21" s="323"/>
      <c r="DH21" s="323"/>
      <c r="DI21" s="323"/>
      <c r="DJ21" s="323"/>
      <c r="DK21" s="323"/>
      <c r="DL21" s="323"/>
      <c r="DM21" s="323"/>
      <c r="DN21" s="323"/>
      <c r="DO21" s="323"/>
      <c r="DP21" s="323"/>
      <c r="DQ21" s="323"/>
      <c r="DR21" s="323"/>
      <c r="DS21" s="323"/>
      <c r="DT21" s="323"/>
      <c r="DU21" s="323"/>
      <c r="DV21" s="323"/>
      <c r="DW21" s="323"/>
      <c r="DX21" s="323"/>
      <c r="DY21" s="323"/>
      <c r="DZ21" s="323"/>
      <c r="EA21" s="323"/>
      <c r="EB21" s="323"/>
      <c r="EC21" s="323"/>
      <c r="ED21" s="323"/>
      <c r="EE21" s="323"/>
      <c r="EF21" s="323"/>
      <c r="EG21" s="323"/>
      <c r="EH21" s="323"/>
      <c r="EI21" s="323"/>
      <c r="EJ21" s="323"/>
      <c r="EK21" s="323"/>
      <c r="EL21" s="323"/>
      <c r="EM21" s="323"/>
      <c r="EN21" s="323"/>
      <c r="EO21" s="323"/>
      <c r="EP21" s="323"/>
      <c r="EQ21" s="323"/>
      <c r="ER21" s="323"/>
      <c r="ES21" s="323"/>
      <c r="ET21" s="323"/>
      <c r="EU21" s="323"/>
      <c r="EV21" s="323"/>
      <c r="EW21" s="323"/>
      <c r="EX21" s="323"/>
      <c r="EY21" s="323"/>
      <c r="EZ21" s="323"/>
      <c r="FA21" s="323"/>
      <c r="FB21" s="323"/>
      <c r="FC21" s="323"/>
      <c r="FD21" s="323"/>
      <c r="FE21" s="323"/>
      <c r="FF21" s="323"/>
      <c r="FG21" s="323"/>
      <c r="FH21" s="323"/>
      <c r="FI21" s="323"/>
      <c r="FJ21" s="323"/>
      <c r="FK21" s="323"/>
      <c r="FL21" s="323"/>
      <c r="FM21" s="323"/>
      <c r="FN21" s="323"/>
      <c r="FO21" s="323"/>
      <c r="FP21" s="323"/>
      <c r="FQ21" s="323"/>
      <c r="FR21" s="323"/>
      <c r="FS21" s="323"/>
      <c r="FT21" s="323"/>
      <c r="FU21" s="323"/>
      <c r="FV21" s="323"/>
      <c r="FW21" s="323"/>
      <c r="FX21" s="323"/>
      <c r="FY21" s="323"/>
      <c r="FZ21" s="323"/>
      <c r="GA21" s="323"/>
      <c r="GB21" s="323"/>
      <c r="GC21" s="323"/>
      <c r="GD21" s="323"/>
      <c r="GE21" s="323"/>
      <c r="GF21" s="323"/>
      <c r="GG21" s="323"/>
      <c r="GH21" s="323"/>
      <c r="GI21" s="323"/>
      <c r="GJ21" s="323"/>
      <c r="GK21" s="323"/>
      <c r="GL21" s="323"/>
      <c r="GM21" s="323"/>
      <c r="GN21" s="323"/>
      <c r="GO21" s="323"/>
      <c r="GP21" s="323"/>
      <c r="GQ21" s="323"/>
      <c r="GR21" s="323"/>
      <c r="GS21" s="323"/>
      <c r="GT21" s="323"/>
      <c r="GU21" s="323"/>
      <c r="GV21" s="323"/>
      <c r="GW21" s="323"/>
      <c r="GX21" s="323"/>
      <c r="GY21" s="323"/>
      <c r="GZ21" s="323"/>
      <c r="HA21" s="323"/>
      <c r="HB21" s="323"/>
      <c r="HC21" s="323"/>
      <c r="HD21" s="323"/>
      <c r="HE21" s="323"/>
      <c r="HF21" s="323"/>
      <c r="HG21" s="323"/>
      <c r="HH21" s="323"/>
      <c r="HI21" s="323"/>
      <c r="HJ21" s="323"/>
      <c r="HK21" s="323"/>
      <c r="HL21" s="323"/>
      <c r="HM21" s="323"/>
      <c r="HN21" s="323"/>
      <c r="HO21" s="323"/>
      <c r="HP21" s="323"/>
      <c r="HQ21" s="323"/>
      <c r="HR21" s="323"/>
      <c r="HS21" s="323"/>
      <c r="HT21" s="323"/>
      <c r="HU21" s="323"/>
      <c r="HV21" s="323"/>
      <c r="HW21" s="323"/>
      <c r="HX21" s="323"/>
      <c r="HY21" s="323"/>
      <c r="HZ21" s="323"/>
      <c r="IA21" s="323"/>
      <c r="IB21" s="323"/>
      <c r="IC21" s="323"/>
    </row>
    <row r="22" spans="1:237" ht="37.5" customHeight="1" thickBot="1">
      <c r="A22" s="315"/>
      <c r="B22" s="372" t="s">
        <v>523</v>
      </c>
      <c r="C22" s="373" t="s">
        <v>513</v>
      </c>
      <c r="D22" s="374" t="s">
        <v>514</v>
      </c>
      <c r="E22" s="515">
        <v>0</v>
      </c>
      <c r="H22" s="315"/>
      <c r="I22" s="315"/>
      <c r="J22" s="315"/>
      <c r="K22" s="315"/>
      <c r="L22" s="315"/>
      <c r="M22" s="315"/>
      <c r="N22" s="315"/>
      <c r="O22" s="315"/>
      <c r="P22" s="315"/>
      <c r="BV22" s="323"/>
      <c r="BW22" s="323"/>
      <c r="BX22" s="323"/>
      <c r="BY22" s="323"/>
      <c r="BZ22" s="323"/>
      <c r="CA22" s="323"/>
      <c r="CB22" s="323"/>
      <c r="CC22" s="323"/>
      <c r="CD22" s="323"/>
      <c r="CE22" s="323"/>
      <c r="CF22" s="323"/>
      <c r="CG22" s="323"/>
      <c r="CH22" s="323"/>
      <c r="CI22" s="323"/>
      <c r="CJ22" s="323"/>
      <c r="CK22" s="323"/>
      <c r="CL22" s="323"/>
      <c r="CM22" s="323"/>
      <c r="CN22" s="323"/>
      <c r="CO22" s="323"/>
      <c r="CP22" s="323"/>
      <c r="CQ22" s="323"/>
      <c r="CR22" s="323"/>
      <c r="CS22" s="323"/>
      <c r="CT22" s="323"/>
      <c r="CU22" s="323"/>
      <c r="CV22" s="323"/>
      <c r="CW22" s="323"/>
      <c r="CX22" s="323"/>
      <c r="CY22" s="323"/>
      <c r="CZ22" s="323"/>
      <c r="DA22" s="323"/>
      <c r="DB22" s="323"/>
      <c r="DC22" s="323"/>
      <c r="DD22" s="323"/>
      <c r="DE22" s="323"/>
      <c r="DF22" s="323"/>
      <c r="DG22" s="323"/>
      <c r="DH22" s="323"/>
      <c r="DI22" s="323"/>
      <c r="DJ22" s="323"/>
      <c r="DK22" s="323"/>
      <c r="DL22" s="323"/>
      <c r="DM22" s="323"/>
      <c r="DN22" s="323"/>
      <c r="DO22" s="323"/>
      <c r="DP22" s="323"/>
      <c r="DQ22" s="323"/>
      <c r="DR22" s="323"/>
      <c r="DS22" s="323"/>
      <c r="DT22" s="323"/>
      <c r="DU22" s="323"/>
      <c r="DV22" s="323"/>
      <c r="DW22" s="323"/>
      <c r="DX22" s="323"/>
      <c r="DY22" s="323"/>
      <c r="DZ22" s="323"/>
      <c r="EA22" s="323"/>
      <c r="EB22" s="323"/>
      <c r="EC22" s="323"/>
      <c r="ED22" s="323"/>
      <c r="EE22" s="323"/>
      <c r="EF22" s="323"/>
      <c r="EG22" s="323"/>
      <c r="EH22" s="323"/>
      <c r="EI22" s="323"/>
      <c r="EJ22" s="323"/>
      <c r="EK22" s="323"/>
      <c r="EL22" s="323"/>
      <c r="EM22" s="323"/>
      <c r="EN22" s="323"/>
      <c r="EO22" s="323"/>
      <c r="EP22" s="323"/>
      <c r="EQ22" s="323"/>
      <c r="ER22" s="323"/>
      <c r="ES22" s="323"/>
      <c r="ET22" s="323"/>
      <c r="EU22" s="323"/>
      <c r="EV22" s="323"/>
      <c r="EW22" s="323"/>
      <c r="EX22" s="323"/>
      <c r="EY22" s="323"/>
      <c r="EZ22" s="323"/>
      <c r="FA22" s="323"/>
      <c r="FB22" s="323"/>
      <c r="FC22" s="323"/>
      <c r="FD22" s="323"/>
      <c r="FE22" s="323"/>
      <c r="FF22" s="323"/>
      <c r="FG22" s="323"/>
      <c r="FH22" s="323"/>
      <c r="FI22" s="323"/>
      <c r="FJ22" s="323"/>
      <c r="FK22" s="323"/>
      <c r="FL22" s="323"/>
      <c r="FM22" s="323"/>
      <c r="FN22" s="323"/>
      <c r="FO22" s="323"/>
      <c r="FP22" s="323"/>
      <c r="FQ22" s="323"/>
      <c r="FR22" s="323"/>
      <c r="FS22" s="323"/>
      <c r="FT22" s="323"/>
      <c r="FU22" s="323"/>
      <c r="FV22" s="323"/>
      <c r="FW22" s="323"/>
      <c r="FX22" s="323"/>
      <c r="FY22" s="323"/>
      <c r="FZ22" s="323"/>
      <c r="GA22" s="323"/>
      <c r="GB22" s="323"/>
      <c r="GC22" s="323"/>
      <c r="GD22" s="323"/>
      <c r="GE22" s="323"/>
      <c r="GF22" s="323"/>
      <c r="GG22" s="323"/>
      <c r="GH22" s="323"/>
      <c r="GI22" s="323"/>
      <c r="GJ22" s="323"/>
      <c r="GK22" s="323"/>
      <c r="GL22" s="323"/>
      <c r="GM22" s="323"/>
      <c r="GN22" s="323"/>
      <c r="GO22" s="323"/>
      <c r="GP22" s="323"/>
      <c r="GQ22" s="323"/>
      <c r="GR22" s="323"/>
      <c r="GS22" s="323"/>
      <c r="GT22" s="323"/>
      <c r="GU22" s="323"/>
      <c r="GV22" s="323"/>
      <c r="GW22" s="323"/>
      <c r="GX22" s="323"/>
      <c r="GY22" s="323"/>
      <c r="GZ22" s="323"/>
      <c r="HA22" s="323"/>
      <c r="HB22" s="323"/>
      <c r="HC22" s="323"/>
      <c r="HD22" s="323"/>
      <c r="HE22" s="323"/>
      <c r="HF22" s="323"/>
      <c r="HG22" s="323"/>
      <c r="HH22" s="323"/>
      <c r="HI22" s="323"/>
      <c r="HJ22" s="323"/>
      <c r="HK22" s="323"/>
      <c r="HL22" s="323"/>
      <c r="HM22" s="323"/>
      <c r="HN22" s="323"/>
      <c r="HO22" s="323"/>
      <c r="HP22" s="323"/>
      <c r="HQ22" s="323"/>
      <c r="HR22" s="323"/>
      <c r="HS22" s="323"/>
      <c r="HT22" s="323"/>
      <c r="HU22" s="323"/>
      <c r="HV22" s="323"/>
      <c r="HW22" s="323"/>
      <c r="HX22" s="323"/>
      <c r="HY22" s="323"/>
      <c r="HZ22" s="323"/>
      <c r="IA22" s="323"/>
      <c r="IB22" s="323"/>
      <c r="IC22" s="323"/>
    </row>
    <row r="23" spans="1:237" ht="15.75" customHeight="1">
      <c r="A23" s="465"/>
      <c r="B23" s="466"/>
      <c r="C23" s="466"/>
      <c r="D23" s="466"/>
      <c r="E23" s="467"/>
      <c r="F23" s="323"/>
      <c r="G23" s="468"/>
      <c r="H23" s="323"/>
      <c r="I23" s="316"/>
      <c r="J23" s="316"/>
      <c r="K23" s="316"/>
      <c r="L23" s="316"/>
      <c r="M23" s="316"/>
      <c r="N23" s="316"/>
      <c r="O23" s="316"/>
      <c r="P23" s="316"/>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3"/>
      <c r="BB23" s="323"/>
      <c r="BC23" s="323"/>
      <c r="BD23" s="323"/>
      <c r="BE23" s="323"/>
      <c r="BF23" s="323"/>
      <c r="BG23" s="323"/>
      <c r="BH23" s="323"/>
      <c r="BI23" s="323"/>
      <c r="BJ23" s="323"/>
      <c r="BK23" s="323"/>
      <c r="BL23" s="323"/>
      <c r="BM23" s="323"/>
      <c r="BN23" s="323"/>
      <c r="BO23" s="323"/>
      <c r="BP23" s="323"/>
      <c r="BQ23" s="323"/>
      <c r="BR23" s="323"/>
      <c r="BS23" s="323"/>
      <c r="BT23" s="323"/>
      <c r="BU23" s="323"/>
      <c r="BV23" s="323"/>
      <c r="BW23" s="323"/>
      <c r="BX23" s="323"/>
      <c r="BY23" s="323"/>
      <c r="BZ23" s="323"/>
      <c r="CA23" s="323"/>
      <c r="CB23" s="323"/>
      <c r="CC23" s="323"/>
      <c r="CD23" s="323"/>
      <c r="CE23" s="323"/>
      <c r="CF23" s="323"/>
      <c r="CG23" s="323"/>
      <c r="CH23" s="323"/>
      <c r="CI23" s="323"/>
      <c r="CJ23" s="323"/>
      <c r="CK23" s="323"/>
      <c r="CL23" s="323"/>
      <c r="CM23" s="323"/>
      <c r="CN23" s="323"/>
      <c r="CO23" s="323"/>
      <c r="CP23" s="323"/>
      <c r="CQ23" s="323"/>
      <c r="CR23" s="323"/>
      <c r="CS23" s="323"/>
      <c r="CT23" s="323"/>
      <c r="CU23" s="323"/>
      <c r="CV23" s="323"/>
      <c r="CW23" s="323"/>
      <c r="CX23" s="323"/>
      <c r="CY23" s="323"/>
      <c r="CZ23" s="323"/>
      <c r="DA23" s="323"/>
      <c r="DB23" s="323"/>
      <c r="DC23" s="323"/>
      <c r="DD23" s="323"/>
      <c r="DE23" s="323"/>
      <c r="DF23" s="323"/>
      <c r="DG23" s="323"/>
      <c r="DH23" s="323"/>
      <c r="DI23" s="323"/>
      <c r="DJ23" s="323"/>
      <c r="DK23" s="323"/>
      <c r="DL23" s="323"/>
      <c r="DM23" s="323"/>
      <c r="DN23" s="323"/>
      <c r="DO23" s="323"/>
      <c r="DP23" s="323"/>
      <c r="DQ23" s="323"/>
      <c r="DR23" s="323"/>
      <c r="DS23" s="323"/>
      <c r="DT23" s="323"/>
      <c r="DU23" s="323"/>
      <c r="DV23" s="323"/>
      <c r="DW23" s="323"/>
      <c r="DX23" s="323"/>
      <c r="DY23" s="323"/>
      <c r="DZ23" s="323"/>
      <c r="EA23" s="323"/>
      <c r="EB23" s="323"/>
      <c r="EC23" s="323"/>
      <c r="ED23" s="323"/>
      <c r="EE23" s="323"/>
      <c r="EF23" s="323"/>
      <c r="EG23" s="323"/>
      <c r="EH23" s="323"/>
      <c r="EI23" s="323"/>
      <c r="EJ23" s="323"/>
      <c r="EK23" s="323"/>
      <c r="EL23" s="323"/>
      <c r="EM23" s="323"/>
      <c r="EN23" s="323"/>
      <c r="EO23" s="323"/>
      <c r="EP23" s="323"/>
      <c r="EQ23" s="323"/>
      <c r="ER23" s="323"/>
      <c r="ES23" s="323"/>
      <c r="ET23" s="323"/>
      <c r="EU23" s="323"/>
      <c r="EV23" s="323"/>
      <c r="EW23" s="323"/>
      <c r="EX23" s="323"/>
      <c r="EY23" s="323"/>
      <c r="EZ23" s="323"/>
      <c r="FA23" s="323"/>
      <c r="FB23" s="323"/>
      <c r="FC23" s="323"/>
      <c r="FD23" s="323"/>
      <c r="FE23" s="323"/>
      <c r="FF23" s="323"/>
      <c r="FG23" s="323"/>
      <c r="FH23" s="323"/>
      <c r="FI23" s="323"/>
      <c r="FJ23" s="323"/>
      <c r="FK23" s="323"/>
      <c r="FL23" s="323"/>
      <c r="FM23" s="323"/>
      <c r="FN23" s="323"/>
      <c r="FO23" s="323"/>
      <c r="FP23" s="323"/>
      <c r="FQ23" s="323"/>
      <c r="FR23" s="323"/>
      <c r="FS23" s="323"/>
      <c r="FT23" s="323"/>
      <c r="FU23" s="323"/>
      <c r="FV23" s="323"/>
      <c r="FW23" s="323"/>
      <c r="FX23" s="323"/>
      <c r="FY23" s="323"/>
      <c r="FZ23" s="323"/>
      <c r="GA23" s="323"/>
      <c r="GB23" s="323"/>
      <c r="GC23" s="323"/>
      <c r="GD23" s="323"/>
      <c r="GE23" s="323"/>
      <c r="GF23" s="323"/>
      <c r="GG23" s="323"/>
      <c r="GH23" s="323"/>
      <c r="GI23" s="323"/>
      <c r="GJ23" s="323"/>
      <c r="GK23" s="323"/>
      <c r="GL23" s="323"/>
      <c r="GM23" s="323"/>
      <c r="GN23" s="323"/>
      <c r="GO23" s="323"/>
      <c r="GP23" s="323"/>
      <c r="GQ23" s="323"/>
      <c r="GR23" s="323"/>
      <c r="GS23" s="323"/>
      <c r="GT23" s="323"/>
      <c r="GU23" s="323"/>
      <c r="GV23" s="323"/>
      <c r="GW23" s="323"/>
      <c r="GX23" s="323"/>
      <c r="GY23" s="323"/>
      <c r="GZ23" s="323"/>
      <c r="HA23" s="323"/>
      <c r="HB23" s="323"/>
      <c r="HC23" s="323"/>
      <c r="HD23" s="323"/>
      <c r="HE23" s="323"/>
      <c r="HF23" s="323"/>
      <c r="HG23" s="323"/>
      <c r="HH23" s="323"/>
      <c r="HI23" s="323"/>
      <c r="HJ23" s="323"/>
      <c r="HK23" s="323"/>
      <c r="HL23" s="323"/>
      <c r="HM23" s="323"/>
      <c r="HN23" s="323"/>
      <c r="HO23" s="323"/>
      <c r="HP23" s="323"/>
      <c r="HQ23" s="323"/>
      <c r="HR23" s="323"/>
      <c r="HS23" s="323"/>
      <c r="HT23" s="323"/>
      <c r="HU23" s="323"/>
      <c r="HV23" s="323"/>
      <c r="HW23" s="323"/>
      <c r="HX23" s="323"/>
      <c r="HY23" s="323"/>
      <c r="HZ23" s="323"/>
      <c r="IA23" s="323"/>
      <c r="IB23" s="323"/>
      <c r="IC23" s="323"/>
    </row>
    <row r="24" spans="1:237" s="322" customFormat="1" ht="21" customHeight="1" thickBot="1">
      <c r="A24" s="356" t="s">
        <v>94</v>
      </c>
      <c r="B24" s="357" t="s">
        <v>95</v>
      </c>
      <c r="C24" s="356"/>
      <c r="D24" s="356"/>
      <c r="E24" s="356"/>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5"/>
      <c r="BT24" s="315"/>
      <c r="BU24" s="315"/>
      <c r="BV24" s="315"/>
      <c r="BW24" s="315"/>
      <c r="BX24" s="315"/>
      <c r="BY24" s="315"/>
      <c r="BZ24" s="315"/>
      <c r="CA24" s="315"/>
      <c r="CB24" s="315"/>
      <c r="CC24" s="315"/>
      <c r="CD24" s="315"/>
      <c r="CE24" s="315"/>
      <c r="CF24" s="315"/>
      <c r="CG24" s="315"/>
      <c r="CH24" s="315"/>
      <c r="CI24" s="315"/>
      <c r="CJ24" s="315"/>
      <c r="CK24" s="315"/>
      <c r="CL24" s="315"/>
      <c r="CM24" s="315"/>
      <c r="CN24" s="315"/>
      <c r="CO24" s="315"/>
      <c r="CP24" s="315"/>
      <c r="CQ24" s="315"/>
      <c r="CR24" s="315"/>
      <c r="CS24" s="315"/>
      <c r="CT24" s="315"/>
      <c r="CU24" s="315"/>
      <c r="CV24" s="315"/>
      <c r="CW24" s="315"/>
      <c r="CX24" s="315"/>
      <c r="CY24" s="315"/>
      <c r="CZ24" s="315"/>
      <c r="DA24" s="315"/>
      <c r="DB24" s="315"/>
      <c r="DC24" s="315"/>
      <c r="DD24" s="315"/>
      <c r="DE24" s="315"/>
      <c r="DF24" s="315"/>
      <c r="DG24" s="315"/>
      <c r="DH24" s="315"/>
      <c r="DI24" s="315"/>
      <c r="DJ24" s="315"/>
      <c r="DK24" s="315"/>
      <c r="DL24" s="315"/>
      <c r="DM24" s="315"/>
      <c r="DN24" s="315"/>
      <c r="DO24" s="315"/>
      <c r="DP24" s="315"/>
      <c r="DQ24" s="315"/>
      <c r="DR24" s="315"/>
      <c r="DS24" s="315"/>
      <c r="DT24" s="315"/>
      <c r="DU24" s="315"/>
      <c r="DV24" s="315"/>
      <c r="DW24" s="315"/>
      <c r="DX24" s="315"/>
      <c r="DY24" s="315"/>
      <c r="DZ24" s="315"/>
      <c r="EA24" s="315"/>
      <c r="EB24" s="315"/>
      <c r="EC24" s="315"/>
      <c r="ED24" s="315"/>
      <c r="EE24" s="315"/>
      <c r="EF24" s="315"/>
      <c r="EG24" s="315"/>
      <c r="EH24" s="315"/>
      <c r="EI24" s="315"/>
      <c r="EJ24" s="315"/>
      <c r="EK24" s="315"/>
      <c r="EL24" s="315"/>
      <c r="EM24" s="315"/>
      <c r="EN24" s="315"/>
      <c r="EO24" s="315"/>
      <c r="EP24" s="315"/>
      <c r="EQ24" s="315"/>
      <c r="ER24" s="315"/>
      <c r="ES24" s="315"/>
      <c r="ET24" s="315"/>
      <c r="EU24" s="315"/>
      <c r="EV24" s="315"/>
      <c r="EW24" s="315"/>
      <c r="EX24" s="315"/>
      <c r="EY24" s="315"/>
      <c r="EZ24" s="315"/>
      <c r="FA24" s="315"/>
      <c r="FB24" s="315"/>
      <c r="FC24" s="315"/>
      <c r="FD24" s="315"/>
      <c r="FE24" s="315"/>
      <c r="FF24" s="315"/>
      <c r="FG24" s="315"/>
      <c r="FH24" s="315"/>
      <c r="FI24" s="315"/>
      <c r="FJ24" s="315"/>
      <c r="FK24" s="315"/>
      <c r="FL24" s="315"/>
      <c r="FM24" s="315"/>
      <c r="FN24" s="315"/>
      <c r="FO24" s="315"/>
      <c r="FP24" s="315"/>
      <c r="FQ24" s="315"/>
      <c r="FR24" s="315"/>
      <c r="FS24" s="315"/>
      <c r="FT24" s="315"/>
      <c r="FU24" s="315"/>
      <c r="FV24" s="315"/>
      <c r="FW24" s="315"/>
      <c r="FX24" s="315"/>
      <c r="FY24" s="315"/>
      <c r="FZ24" s="315"/>
      <c r="GA24" s="315"/>
      <c r="GB24" s="315"/>
      <c r="GC24" s="315"/>
      <c r="GD24" s="315"/>
      <c r="GE24" s="315"/>
      <c r="GF24" s="315"/>
      <c r="GG24" s="315"/>
      <c r="GH24" s="315"/>
      <c r="GI24" s="315"/>
      <c r="GJ24" s="315"/>
      <c r="GK24" s="315"/>
      <c r="GL24" s="315"/>
      <c r="GM24" s="315"/>
      <c r="GN24" s="315"/>
      <c r="GO24" s="315"/>
      <c r="GP24" s="315"/>
      <c r="GQ24" s="315"/>
      <c r="GR24" s="315"/>
      <c r="GS24" s="315"/>
      <c r="GT24" s="315"/>
      <c r="GU24" s="315"/>
      <c r="GV24" s="315"/>
      <c r="GW24" s="315"/>
      <c r="GX24" s="315"/>
      <c r="GY24" s="315"/>
      <c r="GZ24" s="315"/>
      <c r="HA24" s="315"/>
      <c r="HB24" s="315"/>
      <c r="HC24" s="315"/>
      <c r="HD24" s="315"/>
      <c r="HE24" s="315"/>
      <c r="HF24" s="315"/>
      <c r="HG24" s="315"/>
      <c r="HH24" s="315"/>
      <c r="HI24" s="315"/>
      <c r="HJ24" s="315"/>
      <c r="HK24" s="315"/>
      <c r="HL24" s="315"/>
      <c r="HM24" s="315"/>
      <c r="HN24" s="315"/>
      <c r="HO24" s="315"/>
      <c r="HP24" s="315"/>
      <c r="HQ24" s="315"/>
      <c r="HR24" s="315"/>
      <c r="HS24" s="315"/>
      <c r="HT24" s="315"/>
      <c r="HU24" s="315"/>
      <c r="HV24" s="315"/>
      <c r="HW24" s="315"/>
      <c r="HX24" s="315"/>
      <c r="HY24" s="315"/>
      <c r="HZ24" s="315"/>
      <c r="IA24" s="315"/>
      <c r="IB24" s="315"/>
      <c r="IC24" s="315"/>
    </row>
    <row r="25" spans="1:237" s="315" customFormat="1" ht="18.600000000000001" thickBot="1">
      <c r="A25" s="315" t="s">
        <v>97</v>
      </c>
      <c r="B25" s="366" t="s">
        <v>98</v>
      </c>
      <c r="C25" s="367" t="s">
        <v>99</v>
      </c>
      <c r="D25" s="367" t="s">
        <v>31</v>
      </c>
      <c r="E25" s="368" t="s">
        <v>77</v>
      </c>
    </row>
    <row r="26" spans="1:237" s="315" customFormat="1" ht="15.75" customHeight="1" thickBot="1">
      <c r="B26" s="376" t="s">
        <v>100</v>
      </c>
      <c r="C26" s="382" t="s">
        <v>101</v>
      </c>
      <c r="D26" s="371" t="s">
        <v>102</v>
      </c>
      <c r="E26" s="518">
        <v>0</v>
      </c>
    </row>
    <row r="27" spans="1:237" s="315" customFormat="1" ht="16.2" thickBot="1">
      <c r="B27" s="388" t="s">
        <v>445</v>
      </c>
      <c r="C27" s="384" t="s">
        <v>103</v>
      </c>
      <c r="D27" s="379" t="s">
        <v>102</v>
      </c>
      <c r="E27" s="519">
        <v>0</v>
      </c>
    </row>
    <row r="28" spans="1:237" s="315" customFormat="1" ht="16.2" thickBot="1">
      <c r="B28" s="477"/>
      <c r="C28" s="384" t="s">
        <v>104</v>
      </c>
      <c r="D28" s="379" t="s">
        <v>102</v>
      </c>
      <c r="E28" s="519">
        <v>0</v>
      </c>
    </row>
    <row r="29" spans="1:237" s="315" customFormat="1" ht="16.2" thickBot="1">
      <c r="A29" s="329" t="s">
        <v>105</v>
      </c>
      <c r="B29" s="376" t="s">
        <v>106</v>
      </c>
      <c r="C29" s="382" t="s">
        <v>107</v>
      </c>
      <c r="D29" s="371" t="s">
        <v>102</v>
      </c>
      <c r="E29" s="518">
        <v>0</v>
      </c>
    </row>
    <row r="30" spans="1:237" s="315" customFormat="1" ht="16.2" thickBot="1">
      <c r="A30" s="329" t="s">
        <v>105</v>
      </c>
      <c r="B30" s="387"/>
      <c r="C30" s="384" t="s">
        <v>108</v>
      </c>
      <c r="D30" s="379" t="s">
        <v>102</v>
      </c>
      <c r="E30" s="519">
        <v>0</v>
      </c>
    </row>
    <row r="31" spans="1:237" s="315" customFormat="1" ht="16.2" thickBot="1">
      <c r="A31" s="329" t="s">
        <v>105</v>
      </c>
      <c r="B31" s="388"/>
      <c r="C31" s="384" t="s">
        <v>109</v>
      </c>
      <c r="D31" s="379" t="s">
        <v>102</v>
      </c>
      <c r="E31" s="519">
        <v>0</v>
      </c>
    </row>
    <row r="32" spans="1:237" s="315" customFormat="1" ht="16.2" thickBot="1">
      <c r="A32" s="329" t="s">
        <v>105</v>
      </c>
      <c r="B32" s="478"/>
      <c r="C32" s="384" t="s">
        <v>110</v>
      </c>
      <c r="D32" s="379" t="s">
        <v>102</v>
      </c>
      <c r="E32" s="519">
        <v>0</v>
      </c>
    </row>
    <row r="33" spans="1:73" s="315" customFormat="1" ht="16.2" thickBot="1">
      <c r="A33" s="329"/>
      <c r="B33" s="389"/>
      <c r="C33" s="384" t="s">
        <v>476</v>
      </c>
      <c r="D33" s="379" t="s">
        <v>102</v>
      </c>
      <c r="E33" s="519">
        <v>0</v>
      </c>
    </row>
    <row r="34" spans="1:73" s="315" customFormat="1" ht="16.2" thickBot="1">
      <c r="A34" s="329"/>
      <c r="B34" s="385" t="s">
        <v>112</v>
      </c>
      <c r="C34" s="386" t="s">
        <v>113</v>
      </c>
      <c r="D34" s="374" t="s">
        <v>83</v>
      </c>
      <c r="E34" s="538">
        <v>0</v>
      </c>
      <c r="F34" s="330"/>
      <c r="G34" s="330"/>
    </row>
    <row r="35" spans="1:73" s="315" customFormat="1" ht="15.6">
      <c r="A35" s="458"/>
      <c r="B35" s="458"/>
      <c r="C35" s="458"/>
      <c r="D35" s="332"/>
      <c r="E35" s="332"/>
      <c r="F35" s="332"/>
      <c r="G35" s="332"/>
      <c r="H35" s="332"/>
      <c r="I35" s="317"/>
      <c r="J35" s="317"/>
      <c r="K35" s="317"/>
      <c r="L35" s="317"/>
      <c r="M35" s="317"/>
      <c r="N35" s="317"/>
      <c r="O35" s="317"/>
      <c r="P35" s="317"/>
    </row>
    <row r="36" spans="1:73" s="37" customFormat="1" ht="42" customHeight="1">
      <c r="A36" s="540">
        <v>2</v>
      </c>
      <c r="B36" s="541" t="s">
        <v>140</v>
      </c>
      <c r="C36" s="542"/>
      <c r="D36" s="542"/>
      <c r="E36" s="54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2"/>
      <c r="BQ36" s="312"/>
      <c r="BR36" s="312"/>
      <c r="BS36" s="312"/>
      <c r="BT36" s="312"/>
      <c r="BU36" s="312"/>
    </row>
    <row r="37" spans="1:73" s="37" customFormat="1" ht="21" customHeight="1" thickBot="1">
      <c r="A37" s="494" t="s">
        <v>141</v>
      </c>
      <c r="B37" s="495" t="s">
        <v>142</v>
      </c>
      <c r="C37" s="494"/>
      <c r="D37" s="494"/>
      <c r="E37" s="494"/>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row>
    <row r="38" spans="1:73" s="37" customFormat="1" ht="18.600000000000001" thickBot="1">
      <c r="A38" s="312" t="s">
        <v>143</v>
      </c>
      <c r="B38" s="366" t="s">
        <v>144</v>
      </c>
      <c r="C38" s="367" t="s">
        <v>145</v>
      </c>
      <c r="D38" s="367" t="s">
        <v>31</v>
      </c>
      <c r="E38" s="368" t="s">
        <v>77</v>
      </c>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c r="BR38" s="312"/>
      <c r="BS38" s="312"/>
      <c r="BT38" s="312"/>
      <c r="BU38" s="312"/>
    </row>
    <row r="39" spans="1:73" s="37" customFormat="1" ht="14.4" customHeight="1" thickBot="1">
      <c r="A39" s="312"/>
      <c r="B39" s="402" t="s">
        <v>146</v>
      </c>
      <c r="C39" s="666" t="s">
        <v>477</v>
      </c>
      <c r="D39" s="667" t="s">
        <v>122</v>
      </c>
      <c r="E39" s="668">
        <f>SUM(E40:E42)</f>
        <v>0</v>
      </c>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312"/>
      <c r="BR39" s="312"/>
      <c r="BS39" s="312"/>
      <c r="BT39" s="312"/>
      <c r="BU39" s="312"/>
    </row>
    <row r="40" spans="1:73" s="37" customFormat="1" ht="14.4" customHeight="1" thickBot="1">
      <c r="A40" s="312"/>
      <c r="B40" s="406"/>
      <c r="C40" s="669" t="s">
        <v>189</v>
      </c>
      <c r="D40" s="670" t="s">
        <v>122</v>
      </c>
      <c r="E40" s="671">
        <v>0</v>
      </c>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2"/>
      <c r="BQ40" s="312"/>
      <c r="BR40" s="312"/>
      <c r="BS40" s="312"/>
      <c r="BT40" s="312"/>
      <c r="BU40" s="312"/>
    </row>
    <row r="41" spans="1:73" s="37" customFormat="1" ht="14.4" customHeight="1" thickBot="1">
      <c r="A41" s="312"/>
      <c r="B41" s="407"/>
      <c r="C41" s="669" t="s">
        <v>190</v>
      </c>
      <c r="D41" s="670" t="s">
        <v>122</v>
      </c>
      <c r="E41" s="671">
        <v>0</v>
      </c>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2"/>
      <c r="BR41" s="312"/>
      <c r="BS41" s="312"/>
      <c r="BT41" s="312"/>
      <c r="BU41" s="312"/>
    </row>
    <row r="42" spans="1:73" s="37" customFormat="1" ht="14.4" customHeight="1" thickBot="1">
      <c r="A42" s="312"/>
      <c r="B42" s="484"/>
      <c r="C42" s="672" t="s">
        <v>478</v>
      </c>
      <c r="D42" s="670" t="s">
        <v>122</v>
      </c>
      <c r="E42" s="671">
        <v>0</v>
      </c>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2"/>
      <c r="BR42" s="312"/>
      <c r="BS42" s="312"/>
      <c r="BT42" s="312"/>
      <c r="BU42" s="312"/>
    </row>
    <row r="43" spans="1:73" s="37" customFormat="1" ht="14.4" customHeight="1" thickBot="1">
      <c r="A43" s="312"/>
      <c r="B43" s="402" t="s">
        <v>147</v>
      </c>
      <c r="C43" s="666" t="s">
        <v>479</v>
      </c>
      <c r="D43" s="667" t="s">
        <v>122</v>
      </c>
      <c r="E43" s="668">
        <f>SUM(E44:E46)</f>
        <v>0</v>
      </c>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2"/>
      <c r="BQ43" s="312"/>
      <c r="BR43" s="312"/>
      <c r="BS43" s="312"/>
      <c r="BT43" s="312"/>
      <c r="BU43" s="312"/>
    </row>
    <row r="44" spans="1:73" s="37" customFormat="1" ht="14.4" customHeight="1" thickBot="1">
      <c r="A44" s="312"/>
      <c r="B44" s="406"/>
      <c r="C44" s="672" t="s">
        <v>148</v>
      </c>
      <c r="D44" s="670" t="s">
        <v>122</v>
      </c>
      <c r="E44" s="671">
        <v>0</v>
      </c>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312"/>
      <c r="BR44" s="312"/>
      <c r="BS44" s="312"/>
      <c r="BT44" s="312"/>
      <c r="BU44" s="312"/>
    </row>
    <row r="45" spans="1:73" s="37" customFormat="1" ht="14.4" customHeight="1" thickBot="1">
      <c r="A45" s="312"/>
      <c r="B45" s="407"/>
      <c r="C45" s="672" t="s">
        <v>149</v>
      </c>
      <c r="D45" s="670" t="s">
        <v>122</v>
      </c>
      <c r="E45" s="671">
        <v>0</v>
      </c>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2"/>
      <c r="BQ45" s="312"/>
      <c r="BR45" s="312"/>
      <c r="BS45" s="312"/>
      <c r="BT45" s="312"/>
      <c r="BU45" s="312"/>
    </row>
    <row r="46" spans="1:73" s="37" customFormat="1" ht="14.4" customHeight="1" thickBot="1">
      <c r="A46" s="312"/>
      <c r="B46" s="408"/>
      <c r="C46" s="672" t="s">
        <v>480</v>
      </c>
      <c r="D46" s="670" t="s">
        <v>122</v>
      </c>
      <c r="E46" s="671">
        <v>0</v>
      </c>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2"/>
      <c r="BR46" s="312"/>
      <c r="BS46" s="312"/>
      <c r="BT46" s="312"/>
      <c r="BU46" s="312"/>
    </row>
    <row r="47" spans="1:73" s="37" customFormat="1" ht="14.4" customHeight="1" thickBot="1">
      <c r="A47" s="312"/>
      <c r="B47" s="409" t="s">
        <v>150</v>
      </c>
      <c r="C47" s="666" t="s">
        <v>481</v>
      </c>
      <c r="D47" s="667" t="s">
        <v>122</v>
      </c>
      <c r="E47" s="668">
        <f>SUM(E48:E50)</f>
        <v>0</v>
      </c>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2"/>
      <c r="BR47" s="312"/>
      <c r="BS47" s="312"/>
      <c r="BT47" s="312"/>
      <c r="BU47" s="312"/>
    </row>
    <row r="48" spans="1:73" s="37" customFormat="1" ht="14.4" customHeight="1" thickBot="1">
      <c r="A48" s="312"/>
      <c r="B48" s="407"/>
      <c r="C48" s="672" t="s">
        <v>151</v>
      </c>
      <c r="D48" s="670" t="s">
        <v>122</v>
      </c>
      <c r="E48" s="671">
        <v>0</v>
      </c>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2"/>
      <c r="BQ48" s="312"/>
      <c r="BR48" s="312"/>
      <c r="BS48" s="312"/>
      <c r="BT48" s="312"/>
      <c r="BU48" s="312"/>
    </row>
    <row r="49" spans="1:73" s="37" customFormat="1" ht="14.4" customHeight="1" thickBot="1">
      <c r="A49" s="312"/>
      <c r="B49" s="485"/>
      <c r="C49" s="672" t="s">
        <v>152</v>
      </c>
      <c r="D49" s="670" t="s">
        <v>122</v>
      </c>
      <c r="E49" s="671">
        <v>0</v>
      </c>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2"/>
      <c r="BR49" s="312"/>
      <c r="BS49" s="312"/>
      <c r="BT49" s="312"/>
      <c r="BU49" s="312"/>
    </row>
    <row r="50" spans="1:73" s="37" customFormat="1" ht="14.4" customHeight="1" thickBot="1">
      <c r="A50" s="312"/>
      <c r="B50" s="408"/>
      <c r="C50" s="672" t="s">
        <v>482</v>
      </c>
      <c r="D50" s="670" t="s">
        <v>122</v>
      </c>
      <c r="E50" s="671">
        <v>0</v>
      </c>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2"/>
      <c r="BR50" s="312"/>
      <c r="BS50" s="312"/>
      <c r="BT50" s="312"/>
      <c r="BU50" s="312"/>
    </row>
    <row r="51" spans="1:73" s="37" customFormat="1" ht="14.4" customHeight="1" thickBot="1">
      <c r="A51" s="312"/>
      <c r="B51" s="409" t="s">
        <v>153</v>
      </c>
      <c r="C51" s="666" t="s">
        <v>483</v>
      </c>
      <c r="D51" s="667" t="s">
        <v>122</v>
      </c>
      <c r="E51" s="668">
        <f>SUM(E52:E54)</f>
        <v>0</v>
      </c>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312"/>
      <c r="BR51" s="312"/>
      <c r="BS51" s="312"/>
      <c r="BT51" s="312"/>
      <c r="BU51" s="312"/>
    </row>
    <row r="52" spans="1:73" s="37" customFormat="1" ht="14.4" customHeight="1" thickBot="1">
      <c r="A52" s="312"/>
      <c r="B52" s="485"/>
      <c r="C52" s="672" t="s">
        <v>154</v>
      </c>
      <c r="D52" s="670" t="s">
        <v>122</v>
      </c>
      <c r="E52" s="671">
        <v>0</v>
      </c>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2"/>
      <c r="BR52" s="312"/>
      <c r="BS52" s="312"/>
      <c r="BT52" s="312"/>
      <c r="BU52" s="312"/>
    </row>
    <row r="53" spans="1:73" s="37" customFormat="1" ht="14.4" customHeight="1" thickBot="1">
      <c r="A53" s="312"/>
      <c r="B53" s="406"/>
      <c r="C53" s="672" t="s">
        <v>155</v>
      </c>
      <c r="D53" s="670" t="s">
        <v>122</v>
      </c>
      <c r="E53" s="671">
        <v>0</v>
      </c>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2"/>
      <c r="BR53" s="312"/>
      <c r="BS53" s="312"/>
      <c r="BT53" s="312"/>
      <c r="BU53" s="312"/>
    </row>
    <row r="54" spans="1:73" s="37" customFormat="1" ht="14.4" customHeight="1" thickBot="1">
      <c r="A54" s="312"/>
      <c r="B54" s="408"/>
      <c r="C54" s="672" t="s">
        <v>484</v>
      </c>
      <c r="D54" s="670" t="s">
        <v>122</v>
      </c>
      <c r="E54" s="671">
        <v>0</v>
      </c>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c r="BR54" s="312"/>
      <c r="BS54" s="312"/>
      <c r="BT54" s="312"/>
      <c r="BU54" s="312"/>
    </row>
    <row r="55" spans="1:73" s="37" customFormat="1" ht="14.4" customHeight="1" thickBot="1">
      <c r="A55" s="312"/>
      <c r="B55" s="409" t="s">
        <v>524</v>
      </c>
      <c r="C55" s="666" t="s">
        <v>485</v>
      </c>
      <c r="D55" s="667" t="s">
        <v>122</v>
      </c>
      <c r="E55" s="668">
        <f>SUM(E56:E58)</f>
        <v>0</v>
      </c>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c r="BP55" s="312"/>
      <c r="BQ55" s="312"/>
      <c r="BR55" s="312"/>
      <c r="BS55" s="312"/>
      <c r="BT55" s="312"/>
      <c r="BU55" s="312"/>
    </row>
    <row r="56" spans="1:73" s="37" customFormat="1" ht="14.4" customHeight="1" thickBot="1">
      <c r="A56" s="312"/>
      <c r="B56" s="407" t="s">
        <v>445</v>
      </c>
      <c r="C56" s="672" t="s">
        <v>156</v>
      </c>
      <c r="D56" s="670" t="s">
        <v>122</v>
      </c>
      <c r="E56" s="671">
        <v>0</v>
      </c>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2"/>
      <c r="BP56" s="312"/>
      <c r="BQ56" s="312"/>
      <c r="BR56" s="312"/>
      <c r="BS56" s="312"/>
      <c r="BT56" s="312"/>
      <c r="BU56" s="312"/>
    </row>
    <row r="57" spans="1:73" s="37" customFormat="1" ht="14.4" customHeight="1" thickBot="1">
      <c r="A57" s="312"/>
      <c r="B57" s="485"/>
      <c r="C57" s="672" t="s">
        <v>157</v>
      </c>
      <c r="D57" s="670" t="s">
        <v>122</v>
      </c>
      <c r="E57" s="671">
        <v>0</v>
      </c>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c r="BP57" s="312"/>
      <c r="BQ57" s="312"/>
      <c r="BR57" s="312"/>
      <c r="BS57" s="312"/>
      <c r="BT57" s="312"/>
      <c r="BU57" s="312"/>
    </row>
    <row r="58" spans="1:73" s="37" customFormat="1" ht="15" customHeight="1" thickBot="1">
      <c r="A58" s="312"/>
      <c r="B58" s="408"/>
      <c r="C58" s="405" t="s">
        <v>486</v>
      </c>
      <c r="D58" s="398" t="s">
        <v>122</v>
      </c>
      <c r="E58" s="521">
        <v>0</v>
      </c>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2"/>
      <c r="AZ58" s="312"/>
      <c r="BA58" s="312"/>
      <c r="BB58" s="312"/>
      <c r="BC58" s="312"/>
      <c r="BD58" s="312"/>
      <c r="BE58" s="312"/>
      <c r="BF58" s="312"/>
      <c r="BG58" s="312"/>
      <c r="BH58" s="312"/>
      <c r="BI58" s="312"/>
      <c r="BJ58" s="312"/>
      <c r="BK58" s="312"/>
      <c r="BL58" s="312"/>
      <c r="BM58" s="312"/>
      <c r="BN58" s="312"/>
      <c r="BO58" s="312"/>
      <c r="BP58" s="312"/>
      <c r="BQ58" s="312"/>
      <c r="BR58" s="312"/>
      <c r="BS58" s="312"/>
      <c r="BT58" s="312"/>
      <c r="BU58" s="312"/>
    </row>
    <row r="59" spans="1:73" s="312" customFormat="1" ht="15.6">
      <c r="A59" s="481"/>
      <c r="B59" s="481"/>
      <c r="C59" s="481"/>
      <c r="D59" s="480"/>
      <c r="E59" s="480"/>
      <c r="F59" s="480"/>
      <c r="G59" s="480"/>
      <c r="H59" s="480"/>
      <c r="I59" s="36"/>
      <c r="J59" s="36"/>
      <c r="K59" s="36"/>
      <c r="L59" s="36"/>
      <c r="M59" s="36"/>
      <c r="N59" s="36"/>
      <c r="O59" s="36"/>
      <c r="P59" s="36"/>
    </row>
    <row r="60" spans="1:73" s="37" customFormat="1" ht="21" customHeight="1" thickBot="1">
      <c r="A60" s="494" t="s">
        <v>177</v>
      </c>
      <c r="B60" s="740" t="s">
        <v>178</v>
      </c>
      <c r="C60" s="740"/>
      <c r="D60" s="545"/>
      <c r="E60" s="545"/>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row>
    <row r="61" spans="1:73" s="37" customFormat="1" ht="18.600000000000001" thickBot="1">
      <c r="A61" s="312" t="s">
        <v>179</v>
      </c>
      <c r="B61" s="366" t="s">
        <v>180</v>
      </c>
      <c r="C61" s="367" t="s">
        <v>181</v>
      </c>
      <c r="D61" s="367" t="s">
        <v>31</v>
      </c>
      <c r="E61" s="368" t="s">
        <v>77</v>
      </c>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312"/>
      <c r="BO61" s="312"/>
      <c r="BP61" s="312"/>
      <c r="BQ61" s="312"/>
      <c r="BR61" s="312"/>
      <c r="BS61" s="312"/>
      <c r="BT61" s="312"/>
      <c r="BU61" s="312"/>
    </row>
    <row r="62" spans="1:73" s="37" customFormat="1" ht="15" customHeight="1" thickBot="1">
      <c r="A62" s="312"/>
      <c r="B62" s="402" t="s">
        <v>182</v>
      </c>
      <c r="C62" s="676" t="s">
        <v>490</v>
      </c>
      <c r="D62" s="677" t="s">
        <v>122</v>
      </c>
      <c r="E62" s="678">
        <v>0</v>
      </c>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12"/>
      <c r="AZ62" s="312"/>
      <c r="BA62" s="312"/>
      <c r="BB62" s="312"/>
      <c r="BC62" s="312"/>
      <c r="BD62" s="312"/>
      <c r="BE62" s="312"/>
      <c r="BF62" s="312"/>
      <c r="BG62" s="312"/>
      <c r="BH62" s="312"/>
      <c r="BI62" s="312"/>
      <c r="BJ62" s="312"/>
      <c r="BK62" s="312"/>
      <c r="BL62" s="312"/>
      <c r="BM62" s="312"/>
      <c r="BN62" s="312"/>
      <c r="BO62" s="312"/>
      <c r="BP62" s="312"/>
      <c r="BQ62" s="312"/>
      <c r="BR62" s="312"/>
      <c r="BS62" s="312"/>
      <c r="BT62" s="312"/>
      <c r="BU62" s="312"/>
    </row>
    <row r="63" spans="1:73" s="37" customFormat="1" ht="15" customHeight="1" thickBot="1">
      <c r="A63" s="312"/>
      <c r="B63" s="407"/>
      <c r="C63" s="679" t="s">
        <v>183</v>
      </c>
      <c r="D63" s="670" t="s">
        <v>122</v>
      </c>
      <c r="E63" s="671">
        <v>0</v>
      </c>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2"/>
      <c r="BR63" s="312"/>
      <c r="BS63" s="312"/>
      <c r="BT63" s="312"/>
      <c r="BU63" s="312"/>
    </row>
    <row r="64" spans="1:73" s="37" customFormat="1" ht="15" customHeight="1" thickBot="1">
      <c r="A64" s="312"/>
      <c r="B64" s="484"/>
      <c r="C64" s="680" t="s">
        <v>184</v>
      </c>
      <c r="D64" s="674" t="s">
        <v>122</v>
      </c>
      <c r="E64" s="675">
        <v>0</v>
      </c>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2"/>
      <c r="BR64" s="312"/>
      <c r="BS64" s="312"/>
      <c r="BT64" s="312"/>
      <c r="BU64" s="312"/>
    </row>
    <row r="65" spans="1:73" s="312" customFormat="1" ht="15.6">
      <c r="A65" s="481"/>
      <c r="B65" s="481"/>
      <c r="C65" s="481"/>
      <c r="D65" s="480"/>
      <c r="E65" s="480"/>
      <c r="F65" s="480"/>
      <c r="G65" s="480"/>
      <c r="H65" s="480"/>
      <c r="I65" s="36"/>
      <c r="J65" s="36"/>
      <c r="K65" s="36"/>
      <c r="L65" s="36"/>
      <c r="M65" s="36"/>
      <c r="N65" s="36"/>
      <c r="O65" s="36"/>
      <c r="P65" s="36"/>
    </row>
    <row r="66" spans="1:73" s="37" customFormat="1" ht="21" customHeight="1" thickBot="1">
      <c r="A66" s="494" t="s">
        <v>186</v>
      </c>
      <c r="B66" s="740" t="s">
        <v>434</v>
      </c>
      <c r="C66" s="740"/>
      <c r="D66" s="494"/>
      <c r="E66" s="494"/>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2"/>
      <c r="BR66" s="312"/>
      <c r="BS66" s="312"/>
      <c r="BT66" s="312"/>
      <c r="BU66" s="312"/>
    </row>
    <row r="67" spans="1:73" s="37" customFormat="1" ht="18.600000000000001" thickBot="1">
      <c r="A67" s="312" t="s">
        <v>188</v>
      </c>
      <c r="B67" s="366" t="s">
        <v>180</v>
      </c>
      <c r="C67" s="367" t="s">
        <v>435</v>
      </c>
      <c r="D67" s="367" t="s">
        <v>31</v>
      </c>
      <c r="E67" s="368" t="s">
        <v>77</v>
      </c>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c r="BR67" s="312"/>
      <c r="BS67" s="312"/>
      <c r="BT67" s="312"/>
      <c r="BU67" s="312"/>
    </row>
    <row r="68" spans="1:73" s="37" customFormat="1" ht="14.4" customHeight="1" thickBot="1">
      <c r="A68" s="312"/>
      <c r="B68" s="402" t="s">
        <v>436</v>
      </c>
      <c r="C68" s="666" t="s">
        <v>499</v>
      </c>
      <c r="D68" s="667" t="s">
        <v>122</v>
      </c>
      <c r="E68" s="668">
        <f>SUM(E69:E71)</f>
        <v>0</v>
      </c>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row>
    <row r="69" spans="1:73" s="37" customFormat="1" ht="14.4" customHeight="1" thickBot="1">
      <c r="A69" s="312"/>
      <c r="B69" s="407"/>
      <c r="C69" s="679" t="s">
        <v>491</v>
      </c>
      <c r="D69" s="670" t="s">
        <v>122</v>
      </c>
      <c r="E69" s="671">
        <v>0</v>
      </c>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c r="AP69" s="312"/>
      <c r="AQ69" s="312"/>
      <c r="AR69" s="312"/>
      <c r="AS69" s="312"/>
      <c r="AT69" s="312"/>
      <c r="AU69" s="312"/>
      <c r="AV69" s="312"/>
      <c r="AW69" s="312"/>
      <c r="AX69" s="312"/>
      <c r="AY69" s="312"/>
      <c r="AZ69" s="312"/>
      <c r="BA69" s="312"/>
      <c r="BB69" s="312"/>
      <c r="BC69" s="312"/>
      <c r="BD69" s="312"/>
      <c r="BE69" s="312"/>
      <c r="BF69" s="312"/>
      <c r="BG69" s="312"/>
      <c r="BH69" s="312"/>
      <c r="BI69" s="312"/>
      <c r="BJ69" s="312"/>
      <c r="BK69" s="312"/>
      <c r="BL69" s="312"/>
      <c r="BM69" s="312"/>
      <c r="BN69" s="312"/>
      <c r="BO69" s="312"/>
      <c r="BP69" s="312"/>
      <c r="BQ69" s="312"/>
      <c r="BR69" s="312"/>
      <c r="BS69" s="312"/>
      <c r="BT69" s="312"/>
      <c r="BU69" s="312"/>
    </row>
    <row r="70" spans="1:73" s="37" customFormat="1" ht="14.4" customHeight="1" thickBot="1">
      <c r="A70" s="312"/>
      <c r="B70" s="407"/>
      <c r="C70" s="679" t="s">
        <v>492</v>
      </c>
      <c r="D70" s="670" t="s">
        <v>122</v>
      </c>
      <c r="E70" s="671">
        <v>0</v>
      </c>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c r="AP70" s="312"/>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c r="BP70" s="312"/>
      <c r="BQ70" s="312"/>
      <c r="BR70" s="312"/>
      <c r="BS70" s="312"/>
      <c r="BT70" s="312"/>
      <c r="BU70" s="312"/>
    </row>
    <row r="71" spans="1:73" s="37" customFormat="1" ht="15" customHeight="1" thickBot="1">
      <c r="A71" s="312"/>
      <c r="B71" s="484"/>
      <c r="C71" s="680" t="s">
        <v>493</v>
      </c>
      <c r="D71" s="674" t="s">
        <v>122</v>
      </c>
      <c r="E71" s="675">
        <v>0</v>
      </c>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c r="BP71" s="312"/>
      <c r="BQ71" s="312"/>
      <c r="BR71" s="312"/>
      <c r="BS71" s="312"/>
      <c r="BT71" s="312"/>
      <c r="BU71" s="312"/>
    </row>
    <row r="72" spans="1:73" s="37" customFormat="1" ht="15" customHeight="1">
      <c r="A72" s="312"/>
      <c r="B72" s="561"/>
      <c r="C72" s="469"/>
      <c r="D72" s="470"/>
      <c r="E72" s="312"/>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12"/>
      <c r="AN72" s="312"/>
      <c r="AO72" s="312"/>
      <c r="AP72" s="312"/>
      <c r="AQ72" s="312"/>
      <c r="AR72" s="312"/>
      <c r="AS72" s="312"/>
      <c r="AT72" s="312"/>
      <c r="AU72" s="312"/>
      <c r="AV72" s="312"/>
      <c r="AW72" s="312"/>
      <c r="AX72" s="312"/>
      <c r="AY72" s="312"/>
      <c r="AZ72" s="312"/>
      <c r="BA72" s="312"/>
      <c r="BB72" s="312"/>
      <c r="BC72" s="312"/>
      <c r="BD72" s="312"/>
      <c r="BE72" s="312"/>
      <c r="BF72" s="312"/>
      <c r="BG72" s="312"/>
      <c r="BH72" s="312"/>
      <c r="BI72" s="312"/>
      <c r="BJ72" s="312"/>
      <c r="BK72" s="312"/>
      <c r="BL72" s="312"/>
      <c r="BM72" s="312"/>
      <c r="BN72" s="312"/>
      <c r="BO72" s="312"/>
      <c r="BP72" s="312"/>
      <c r="BQ72" s="312"/>
      <c r="BR72" s="312"/>
      <c r="BS72" s="312"/>
      <c r="BT72" s="312"/>
      <c r="BU72" s="312"/>
    </row>
    <row r="73" spans="1:73" s="37" customFormat="1" ht="42" customHeight="1">
      <c r="A73" s="547">
        <v>3</v>
      </c>
      <c r="B73" s="741" t="s">
        <v>192</v>
      </c>
      <c r="C73" s="741"/>
      <c r="D73" s="741"/>
      <c r="E73" s="741"/>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c r="BR73" s="312"/>
      <c r="BS73" s="312"/>
      <c r="BT73" s="312"/>
      <c r="BU73" s="312"/>
    </row>
    <row r="74" spans="1:73" s="37" customFormat="1" ht="21" customHeight="1">
      <c r="A74" s="494" t="s">
        <v>193</v>
      </c>
      <c r="B74" s="495" t="s">
        <v>194</v>
      </c>
      <c r="C74" s="548"/>
      <c r="D74" s="548"/>
      <c r="E74" s="548"/>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c r="BP74" s="312"/>
      <c r="BQ74" s="312"/>
      <c r="BR74" s="312"/>
      <c r="BS74" s="312"/>
      <c r="BT74" s="312"/>
      <c r="BU74" s="312"/>
    </row>
    <row r="75" spans="1:73" s="37" customFormat="1" ht="15" hidden="1" customHeight="1">
      <c r="A75" s="499"/>
      <c r="B75" s="500"/>
      <c r="C75" s="499"/>
      <c r="D75" s="499"/>
      <c r="E75" s="499"/>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312"/>
      <c r="AY75" s="312"/>
      <c r="AZ75" s="312"/>
      <c r="BA75" s="312"/>
      <c r="BB75" s="312"/>
      <c r="BC75" s="312"/>
      <c r="BD75" s="312"/>
      <c r="BE75" s="312"/>
      <c r="BF75" s="312"/>
      <c r="BG75" s="312"/>
      <c r="BH75" s="312"/>
      <c r="BI75" s="312"/>
      <c r="BJ75" s="312"/>
      <c r="BK75" s="312"/>
      <c r="BL75" s="312"/>
      <c r="BM75" s="312"/>
      <c r="BN75" s="312"/>
      <c r="BO75" s="312"/>
      <c r="BP75" s="312"/>
      <c r="BQ75" s="312"/>
      <c r="BR75" s="312"/>
      <c r="BS75" s="312"/>
      <c r="BT75" s="312"/>
      <c r="BU75" s="312"/>
    </row>
    <row r="76" spans="1:73" s="37" customFormat="1" ht="14.4" customHeight="1" thickBot="1">
      <c r="A76" s="501" t="s">
        <v>6</v>
      </c>
      <c r="B76" s="716" t="s">
        <v>530</v>
      </c>
      <c r="C76" s="717"/>
      <c r="D76" s="717"/>
      <c r="E76" s="718"/>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2"/>
      <c r="BO76" s="312"/>
      <c r="BP76" s="312"/>
      <c r="BQ76" s="312"/>
      <c r="BR76" s="312"/>
      <c r="BS76" s="312"/>
    </row>
    <row r="77" spans="1:73" s="37" customFormat="1" ht="19.5" customHeight="1" thickBot="1">
      <c r="A77" s="312" t="s">
        <v>195</v>
      </c>
      <c r="B77" s="366" t="s">
        <v>202</v>
      </c>
      <c r="C77" s="367" t="s">
        <v>498</v>
      </c>
      <c r="D77" s="367" t="s">
        <v>31</v>
      </c>
      <c r="E77" s="368" t="s">
        <v>77</v>
      </c>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2"/>
      <c r="AS77" s="312"/>
      <c r="AT77" s="312"/>
      <c r="AU77" s="312"/>
      <c r="AV77" s="312"/>
      <c r="AW77" s="312"/>
      <c r="AX77" s="312"/>
      <c r="AY77" s="312"/>
      <c r="AZ77" s="312"/>
      <c r="BA77" s="312"/>
      <c r="BB77" s="312"/>
      <c r="BC77" s="312"/>
      <c r="BD77" s="312"/>
      <c r="BE77" s="312"/>
      <c r="BF77" s="312"/>
      <c r="BG77" s="312"/>
      <c r="BH77" s="312"/>
      <c r="BI77" s="312"/>
      <c r="BJ77" s="312"/>
      <c r="BK77" s="312"/>
      <c r="BL77" s="312"/>
      <c r="BM77" s="312"/>
      <c r="BN77" s="312"/>
      <c r="BO77" s="312"/>
      <c r="BP77" s="312"/>
      <c r="BQ77" s="312"/>
      <c r="BR77" s="312"/>
      <c r="BS77" s="312"/>
      <c r="BT77" s="312"/>
      <c r="BU77" s="312"/>
    </row>
    <row r="78" spans="1:73" s="37" customFormat="1" ht="15" customHeight="1" thickBot="1">
      <c r="A78" s="312"/>
      <c r="B78" s="376" t="s">
        <v>203</v>
      </c>
      <c r="C78" s="676" t="s">
        <v>204</v>
      </c>
      <c r="D78" s="677" t="s">
        <v>122</v>
      </c>
      <c r="E78" s="678">
        <v>0</v>
      </c>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2"/>
      <c r="BQ78" s="312"/>
      <c r="BR78" s="312"/>
      <c r="BS78" s="312"/>
      <c r="BT78" s="312"/>
      <c r="BU78" s="312"/>
    </row>
    <row r="79" spans="1:73" s="37" customFormat="1" ht="15" customHeight="1" thickBot="1">
      <c r="A79" s="312"/>
      <c r="B79" s="387"/>
      <c r="C79" s="679" t="s">
        <v>205</v>
      </c>
      <c r="D79" s="670" t="s">
        <v>122</v>
      </c>
      <c r="E79" s="671">
        <v>0</v>
      </c>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c r="BP79" s="312"/>
      <c r="BQ79" s="312"/>
      <c r="BR79" s="312"/>
      <c r="BS79" s="312"/>
      <c r="BT79" s="312"/>
      <c r="BU79" s="312"/>
    </row>
    <row r="80" spans="1:73" s="37" customFormat="1" ht="15" customHeight="1" thickBot="1">
      <c r="A80" s="312"/>
      <c r="B80" s="388"/>
      <c r="C80" s="679" t="s">
        <v>206</v>
      </c>
      <c r="D80" s="670" t="s">
        <v>122</v>
      </c>
      <c r="E80" s="671">
        <v>0</v>
      </c>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2"/>
      <c r="BR80" s="312"/>
      <c r="BS80" s="312"/>
      <c r="BT80" s="312"/>
      <c r="BU80" s="312"/>
    </row>
    <row r="81" spans="1:73" s="37" customFormat="1" ht="15" customHeight="1" thickBot="1">
      <c r="A81" s="312"/>
      <c r="B81" s="383"/>
      <c r="C81" s="679" t="s">
        <v>207</v>
      </c>
      <c r="D81" s="670" t="s">
        <v>122</v>
      </c>
      <c r="E81" s="671">
        <v>0</v>
      </c>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c r="BQ81" s="312"/>
      <c r="BR81" s="312"/>
      <c r="BS81" s="312"/>
      <c r="BT81" s="312"/>
      <c r="BU81" s="312"/>
    </row>
    <row r="82" spans="1:73" s="37" customFormat="1" ht="15" customHeight="1" thickBot="1">
      <c r="A82" s="312"/>
      <c r="B82" s="388"/>
      <c r="C82" s="679" t="s">
        <v>208</v>
      </c>
      <c r="D82" s="670" t="s">
        <v>122</v>
      </c>
      <c r="E82" s="671">
        <v>0</v>
      </c>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c r="BP82" s="312"/>
      <c r="BQ82" s="312"/>
      <c r="BR82" s="312"/>
      <c r="BS82" s="312"/>
      <c r="BT82" s="312"/>
      <c r="BU82" s="312"/>
    </row>
    <row r="83" spans="1:73" s="37" customFormat="1" ht="15" customHeight="1" thickBot="1">
      <c r="A83" s="312"/>
      <c r="B83" s="383"/>
      <c r="C83" s="679" t="s">
        <v>528</v>
      </c>
      <c r="D83" s="670" t="s">
        <v>122</v>
      </c>
      <c r="E83" s="671">
        <v>0</v>
      </c>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c r="BR83" s="312"/>
      <c r="BS83" s="312"/>
      <c r="BT83" s="312"/>
      <c r="BU83" s="312"/>
    </row>
    <row r="84" spans="1:73" s="37" customFormat="1" ht="15" customHeight="1" thickBot="1">
      <c r="A84" s="312"/>
      <c r="B84" s="389"/>
      <c r="C84" s="680" t="s">
        <v>529</v>
      </c>
      <c r="D84" s="674" t="s">
        <v>122</v>
      </c>
      <c r="E84" s="675">
        <v>0</v>
      </c>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2"/>
      <c r="BR84" s="312"/>
      <c r="BS84" s="312"/>
      <c r="BT84" s="312"/>
      <c r="BU84" s="312"/>
    </row>
    <row r="85" spans="1:73" s="37" customFormat="1" ht="15" customHeight="1">
      <c r="A85" s="312"/>
      <c r="B85" s="31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2"/>
      <c r="BO85" s="312"/>
      <c r="BP85" s="312"/>
      <c r="BQ85" s="312"/>
      <c r="BR85" s="312"/>
      <c r="BS85" s="312"/>
      <c r="BT85" s="312"/>
      <c r="BU85" s="312"/>
    </row>
    <row r="86" spans="1:73" s="37" customFormat="1" ht="21" customHeight="1">
      <c r="A86" s="562" t="s">
        <v>209</v>
      </c>
      <c r="B86" s="495" t="s">
        <v>210</v>
      </c>
      <c r="C86" s="494"/>
      <c r="D86" s="494"/>
      <c r="E86" s="494"/>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312"/>
      <c r="AQ86" s="312"/>
      <c r="AR86" s="312"/>
      <c r="AS86" s="312"/>
      <c r="AT86" s="312"/>
      <c r="AU86" s="312"/>
      <c r="AV86" s="312"/>
      <c r="AW86" s="312"/>
      <c r="AX86" s="312"/>
      <c r="AY86" s="312"/>
      <c r="AZ86" s="312"/>
      <c r="BA86" s="312"/>
      <c r="BB86" s="312"/>
      <c r="BC86" s="312"/>
      <c r="BD86" s="312"/>
      <c r="BE86" s="312"/>
      <c r="BF86" s="312"/>
      <c r="BG86" s="312"/>
      <c r="BH86" s="312"/>
      <c r="BI86" s="312"/>
      <c r="BJ86" s="312"/>
      <c r="BK86" s="312"/>
      <c r="BL86" s="312"/>
      <c r="BM86" s="312"/>
      <c r="BN86" s="312"/>
      <c r="BO86" s="312"/>
      <c r="BP86" s="312"/>
      <c r="BQ86" s="312"/>
      <c r="BR86" s="312"/>
      <c r="BS86" s="312"/>
      <c r="BT86" s="312"/>
      <c r="BU86" s="312"/>
    </row>
    <row r="87" spans="1:73" s="37" customFormat="1" ht="15" hidden="1" customHeight="1">
      <c r="A87" s="499"/>
      <c r="B87" s="500"/>
      <c r="C87" s="499"/>
      <c r="D87" s="499"/>
      <c r="E87" s="499"/>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312"/>
      <c r="AP87" s="312"/>
      <c r="AQ87" s="312"/>
      <c r="AR87" s="312"/>
      <c r="AS87" s="312"/>
      <c r="AT87" s="312"/>
      <c r="AU87" s="312"/>
      <c r="AV87" s="312"/>
      <c r="AW87" s="312"/>
      <c r="AX87" s="312"/>
      <c r="AY87" s="312"/>
      <c r="AZ87" s="312"/>
      <c r="BA87" s="312"/>
      <c r="BB87" s="312"/>
      <c r="BC87" s="312"/>
      <c r="BD87" s="312"/>
      <c r="BE87" s="312"/>
      <c r="BF87" s="312"/>
      <c r="BG87" s="312"/>
      <c r="BH87" s="312"/>
      <c r="BI87" s="312"/>
      <c r="BJ87" s="312"/>
      <c r="BK87" s="312"/>
      <c r="BL87" s="312"/>
      <c r="BM87" s="312"/>
      <c r="BN87" s="312"/>
      <c r="BO87" s="312"/>
      <c r="BP87" s="312"/>
      <c r="BQ87" s="312"/>
      <c r="BR87" s="312"/>
      <c r="BS87" s="312"/>
      <c r="BT87" s="312"/>
      <c r="BU87" s="312"/>
    </row>
    <row r="88" spans="1:73" s="37" customFormat="1" ht="15" customHeight="1" thickBot="1">
      <c r="A88" s="501" t="s">
        <v>6</v>
      </c>
      <c r="B88" s="716" t="s">
        <v>534</v>
      </c>
      <c r="C88" s="717"/>
      <c r="D88" s="717"/>
      <c r="E88" s="718"/>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c r="BP88" s="312"/>
      <c r="BQ88" s="312"/>
      <c r="BR88" s="312"/>
      <c r="BS88" s="312"/>
      <c r="BT88" s="312"/>
      <c r="BU88" s="312"/>
    </row>
    <row r="89" spans="1:73" s="37" customFormat="1" ht="19.5" customHeight="1" thickBot="1">
      <c r="A89" s="312" t="s">
        <v>211</v>
      </c>
      <c r="B89" s="366" t="s">
        <v>212</v>
      </c>
      <c r="C89" s="367" t="s">
        <v>69</v>
      </c>
      <c r="D89" s="367" t="s">
        <v>31</v>
      </c>
      <c r="E89" s="368" t="s">
        <v>77</v>
      </c>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c r="BR89" s="312"/>
      <c r="BS89" s="312"/>
      <c r="BT89" s="312"/>
      <c r="BU89" s="312"/>
    </row>
    <row r="90" spans="1:73" s="37" customFormat="1" ht="15" customHeight="1" thickBot="1">
      <c r="A90" s="312"/>
      <c r="B90" s="414" t="s">
        <v>213</v>
      </c>
      <c r="C90" s="676" t="s">
        <v>214</v>
      </c>
      <c r="D90" s="677" t="s">
        <v>122</v>
      </c>
      <c r="E90" s="678">
        <v>0</v>
      </c>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c r="BR90" s="312"/>
      <c r="BS90" s="312"/>
      <c r="BT90" s="312"/>
      <c r="BU90" s="312"/>
    </row>
    <row r="91" spans="1:73" s="37" customFormat="1" ht="15" customHeight="1" thickBot="1">
      <c r="A91" s="312"/>
      <c r="B91" s="376" t="s">
        <v>215</v>
      </c>
      <c r="C91" s="676" t="s">
        <v>216</v>
      </c>
      <c r="D91" s="677" t="s">
        <v>122</v>
      </c>
      <c r="E91" s="678">
        <v>0</v>
      </c>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c r="BT91" s="312"/>
      <c r="BU91" s="312"/>
    </row>
    <row r="92" spans="1:73" s="37" customFormat="1" ht="15" customHeight="1" thickBot="1">
      <c r="A92" s="312"/>
      <c r="B92" s="387"/>
      <c r="C92" s="679" t="s">
        <v>217</v>
      </c>
      <c r="D92" s="670" t="s">
        <v>122</v>
      </c>
      <c r="E92" s="671">
        <v>0</v>
      </c>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c r="BP92" s="312"/>
      <c r="BQ92" s="312"/>
      <c r="BR92" s="312"/>
      <c r="BS92" s="312"/>
      <c r="BT92" s="312"/>
      <c r="BU92" s="312"/>
    </row>
    <row r="93" spans="1:73" s="37" customFormat="1" ht="15" customHeight="1" thickBot="1">
      <c r="A93" s="312"/>
      <c r="B93" s="388"/>
      <c r="C93" s="679" t="s">
        <v>218</v>
      </c>
      <c r="D93" s="670" t="s">
        <v>122</v>
      </c>
      <c r="E93" s="671">
        <v>0</v>
      </c>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c r="AP93" s="312"/>
      <c r="AQ93" s="312"/>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c r="BP93" s="312"/>
      <c r="BQ93" s="312"/>
      <c r="BR93" s="312"/>
      <c r="BS93" s="312"/>
      <c r="BT93" s="312"/>
      <c r="BU93" s="312"/>
    </row>
    <row r="94" spans="1:73" s="37" customFormat="1" ht="15" customHeight="1" thickBot="1">
      <c r="A94" s="312"/>
      <c r="B94" s="383"/>
      <c r="C94" s="679" t="s">
        <v>219</v>
      </c>
      <c r="D94" s="670" t="s">
        <v>122</v>
      </c>
      <c r="E94" s="671">
        <v>0</v>
      </c>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c r="BT94" s="312"/>
      <c r="BU94" s="312"/>
    </row>
    <row r="95" spans="1:73" s="37" customFormat="1" ht="15" customHeight="1" thickBot="1">
      <c r="A95" s="312"/>
      <c r="B95" s="388"/>
      <c r="C95" s="679" t="s">
        <v>220</v>
      </c>
      <c r="D95" s="670" t="s">
        <v>122</v>
      </c>
      <c r="E95" s="671">
        <v>0</v>
      </c>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c r="BT95" s="312"/>
      <c r="BU95" s="312"/>
    </row>
    <row r="96" spans="1:73" s="37" customFormat="1" ht="15" customHeight="1" thickBot="1">
      <c r="A96" s="312"/>
      <c r="B96" s="383"/>
      <c r="C96" s="681" t="s">
        <v>221</v>
      </c>
      <c r="D96" s="670" t="s">
        <v>122</v>
      </c>
      <c r="E96" s="671">
        <v>0</v>
      </c>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c r="BR96" s="312"/>
      <c r="BS96" s="312"/>
      <c r="BT96" s="312"/>
      <c r="BU96" s="312"/>
    </row>
    <row r="97" spans="1:73" s="37" customFormat="1" ht="15" customHeight="1" thickBot="1">
      <c r="A97" s="312"/>
      <c r="B97" s="389"/>
      <c r="C97" s="681" t="s">
        <v>222</v>
      </c>
      <c r="D97" s="670" t="s">
        <v>122</v>
      </c>
      <c r="E97" s="671">
        <v>0</v>
      </c>
      <c r="F97" s="312"/>
      <c r="G97" s="312"/>
      <c r="H97" s="36"/>
      <c r="I97" s="36"/>
      <c r="J97" s="36"/>
      <c r="K97" s="36"/>
      <c r="L97" s="36"/>
      <c r="M97" s="36"/>
      <c r="N97" s="36"/>
      <c r="O97" s="36"/>
      <c r="P97" s="36"/>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c r="BR97" s="312"/>
      <c r="BS97" s="312"/>
      <c r="BT97" s="312"/>
      <c r="BU97" s="312"/>
    </row>
    <row r="98" spans="1:73" s="37" customFormat="1" ht="15" customHeight="1" thickBot="1">
      <c r="A98" s="312"/>
      <c r="B98" s="419" t="s">
        <v>500</v>
      </c>
      <c r="C98" s="682" t="s">
        <v>223</v>
      </c>
      <c r="D98" s="677" t="s">
        <v>122</v>
      </c>
      <c r="E98" s="678">
        <v>0</v>
      </c>
      <c r="F98" s="551"/>
      <c r="G98" s="312"/>
      <c r="H98" s="36"/>
      <c r="I98" s="36"/>
      <c r="J98" s="36"/>
      <c r="K98" s="36"/>
      <c r="L98" s="36"/>
      <c r="M98" s="36"/>
      <c r="N98" s="36"/>
      <c r="O98" s="36"/>
      <c r="P98" s="36"/>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2"/>
      <c r="AZ98" s="312"/>
      <c r="BA98" s="312"/>
      <c r="BB98" s="312"/>
      <c r="BC98" s="312"/>
      <c r="BD98" s="312"/>
      <c r="BE98" s="312"/>
      <c r="BF98" s="312"/>
      <c r="BG98" s="312"/>
      <c r="BH98" s="312"/>
      <c r="BI98" s="312"/>
      <c r="BJ98" s="312"/>
      <c r="BK98" s="312"/>
      <c r="BL98" s="312"/>
      <c r="BM98" s="312"/>
      <c r="BN98" s="312"/>
      <c r="BO98" s="312"/>
      <c r="BP98" s="312"/>
      <c r="BQ98" s="312"/>
      <c r="BR98" s="312"/>
      <c r="BS98" s="312"/>
      <c r="BT98" s="312"/>
      <c r="BU98" s="312"/>
    </row>
    <row r="99" spans="1:73" s="37" customFormat="1" ht="16.2" thickBot="1">
      <c r="A99" s="312"/>
      <c r="B99" s="383" t="s">
        <v>445</v>
      </c>
      <c r="C99" s="683" t="s">
        <v>224</v>
      </c>
      <c r="D99" s="670" t="s">
        <v>122</v>
      </c>
      <c r="E99" s="671">
        <v>0</v>
      </c>
      <c r="F99" s="312"/>
      <c r="G99" s="312"/>
      <c r="H99" s="36"/>
      <c r="I99" s="36"/>
      <c r="J99" s="36"/>
      <c r="K99" s="36"/>
      <c r="L99" s="36"/>
      <c r="M99" s="36"/>
      <c r="N99" s="36"/>
      <c r="O99" s="36"/>
      <c r="P99" s="36"/>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2"/>
      <c r="AZ99" s="312"/>
      <c r="BA99" s="312"/>
      <c r="BB99" s="312"/>
      <c r="BC99" s="312"/>
      <c r="BD99" s="312"/>
      <c r="BE99" s="312"/>
      <c r="BF99" s="312"/>
      <c r="BG99" s="312"/>
      <c r="BH99" s="312"/>
      <c r="BI99" s="312"/>
      <c r="BJ99" s="312"/>
      <c r="BK99" s="312"/>
      <c r="BL99" s="312"/>
      <c r="BM99" s="312"/>
      <c r="BN99" s="312"/>
      <c r="BO99" s="312"/>
      <c r="BP99" s="312"/>
      <c r="BQ99" s="312"/>
      <c r="BR99" s="312"/>
      <c r="BS99" s="312"/>
      <c r="BT99" s="312"/>
      <c r="BU99" s="312"/>
    </row>
    <row r="100" spans="1:73" s="37" customFormat="1" ht="16.2" thickBot="1">
      <c r="A100" s="312"/>
      <c r="B100" s="388"/>
      <c r="C100" s="683" t="s">
        <v>225</v>
      </c>
      <c r="D100" s="670" t="s">
        <v>122</v>
      </c>
      <c r="E100" s="671">
        <v>0</v>
      </c>
      <c r="F100" s="312"/>
      <c r="G100" s="312"/>
      <c r="H100" s="36"/>
      <c r="I100" s="36"/>
      <c r="J100" s="36"/>
      <c r="K100" s="36"/>
      <c r="L100" s="36"/>
      <c r="M100" s="36"/>
      <c r="N100" s="36"/>
      <c r="O100" s="36"/>
      <c r="P100" s="36"/>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2"/>
      <c r="AZ100" s="312"/>
      <c r="BA100" s="312"/>
      <c r="BB100" s="312"/>
      <c r="BC100" s="312"/>
      <c r="BD100" s="312"/>
      <c r="BE100" s="312"/>
      <c r="BF100" s="312"/>
      <c r="BG100" s="312"/>
      <c r="BH100" s="312"/>
      <c r="BI100" s="312"/>
      <c r="BJ100" s="312"/>
      <c r="BK100" s="312"/>
      <c r="BL100" s="312"/>
      <c r="BM100" s="312"/>
      <c r="BN100" s="312"/>
      <c r="BO100" s="312"/>
      <c r="BP100" s="312"/>
      <c r="BQ100" s="312"/>
      <c r="BR100" s="312"/>
      <c r="BS100" s="312"/>
      <c r="BT100" s="312"/>
      <c r="BU100" s="312"/>
    </row>
    <row r="101" spans="1:73" s="37" customFormat="1" ht="16.2" thickBot="1">
      <c r="A101" s="312"/>
      <c r="B101" s="383"/>
      <c r="C101" s="683" t="s">
        <v>226</v>
      </c>
      <c r="D101" s="670" t="s">
        <v>122</v>
      </c>
      <c r="E101" s="671">
        <v>0</v>
      </c>
      <c r="F101" s="312"/>
      <c r="G101" s="312"/>
      <c r="H101" s="36"/>
      <c r="I101" s="36"/>
      <c r="J101" s="36"/>
      <c r="K101" s="36"/>
      <c r="L101" s="36"/>
      <c r="M101" s="36"/>
      <c r="N101" s="36"/>
      <c r="O101" s="36"/>
      <c r="P101" s="36"/>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2"/>
      <c r="BR101" s="312"/>
      <c r="BS101" s="312"/>
      <c r="BT101" s="312"/>
      <c r="BU101" s="312"/>
    </row>
    <row r="102" spans="1:73" s="37" customFormat="1" ht="16.2" thickBot="1">
      <c r="A102" s="312"/>
      <c r="B102" s="389"/>
      <c r="C102" s="684" t="s">
        <v>227</v>
      </c>
      <c r="D102" s="674" t="s">
        <v>122</v>
      </c>
      <c r="E102" s="675">
        <v>0</v>
      </c>
      <c r="F102" s="312"/>
      <c r="G102" s="312"/>
      <c r="H102" s="36"/>
      <c r="I102" s="36"/>
      <c r="J102" s="36"/>
      <c r="K102" s="36"/>
      <c r="L102" s="36"/>
      <c r="M102" s="36"/>
      <c r="N102" s="36"/>
      <c r="O102" s="36"/>
      <c r="P102" s="36"/>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2"/>
      <c r="BO102" s="312"/>
      <c r="BP102" s="312"/>
      <c r="BQ102" s="312"/>
      <c r="BR102" s="312"/>
      <c r="BS102" s="312"/>
      <c r="BT102" s="312"/>
      <c r="BU102" s="312"/>
    </row>
    <row r="103" spans="1:73" s="312" customFormat="1" ht="15.6">
      <c r="A103" s="481"/>
      <c r="B103" s="481"/>
      <c r="C103" s="481"/>
      <c r="D103" s="480"/>
      <c r="E103" s="480"/>
      <c r="F103" s="480"/>
      <c r="G103" s="480"/>
      <c r="H103" s="480"/>
      <c r="I103" s="36"/>
      <c r="J103" s="36"/>
      <c r="K103" s="36"/>
      <c r="L103" s="36"/>
      <c r="M103" s="36"/>
      <c r="N103" s="36"/>
      <c r="O103" s="36"/>
      <c r="P103" s="36"/>
    </row>
    <row r="104" spans="1:73" s="37" customFormat="1" ht="118.5" customHeight="1">
      <c r="A104" s="550" t="s">
        <v>8</v>
      </c>
      <c r="B104" s="737" t="s">
        <v>520</v>
      </c>
      <c r="C104" s="738"/>
      <c r="D104" s="738"/>
      <c r="E104" s="739"/>
      <c r="F104" s="551"/>
      <c r="G104" s="312"/>
      <c r="H104" s="36"/>
      <c r="I104" s="36"/>
      <c r="J104" s="36"/>
      <c r="K104" s="36"/>
      <c r="L104" s="36"/>
      <c r="M104" s="36"/>
      <c r="N104" s="36"/>
      <c r="O104" s="36"/>
      <c r="P104" s="36"/>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c r="BP104" s="312"/>
      <c r="BQ104" s="312"/>
      <c r="BR104" s="312"/>
      <c r="BS104" s="312"/>
      <c r="BT104" s="312"/>
      <c r="BU104" s="312"/>
    </row>
    <row r="105" spans="1:73" s="315" customFormat="1" ht="15.6">
      <c r="A105" s="458"/>
      <c r="B105" s="458"/>
      <c r="C105" s="458"/>
      <c r="D105" s="332"/>
      <c r="E105" s="332"/>
      <c r="F105" s="332"/>
      <c r="G105" s="332"/>
      <c r="H105" s="332"/>
      <c r="I105" s="317"/>
      <c r="J105" s="317"/>
      <c r="K105" s="317"/>
      <c r="L105" s="317"/>
      <c r="M105" s="317"/>
      <c r="N105" s="317"/>
      <c r="O105" s="317"/>
      <c r="P105" s="317"/>
    </row>
    <row r="106" spans="1:73" s="315" customFormat="1" ht="15.6">
      <c r="A106" s="458"/>
      <c r="B106" s="458"/>
      <c r="C106" s="458"/>
      <c r="D106" s="332"/>
      <c r="E106" s="332"/>
      <c r="F106" s="332"/>
      <c r="G106" s="332"/>
      <c r="H106" s="332"/>
      <c r="I106" s="317"/>
      <c r="J106" s="317"/>
      <c r="K106" s="317"/>
      <c r="L106" s="317"/>
      <c r="M106" s="317"/>
      <c r="N106" s="317"/>
      <c r="O106" s="317"/>
      <c r="P106" s="317"/>
    </row>
    <row r="107" spans="1:73" s="315" customFormat="1" ht="15.6">
      <c r="A107" s="458"/>
      <c r="B107" s="458"/>
      <c r="C107" s="458"/>
      <c r="D107" s="332"/>
      <c r="E107" s="332"/>
      <c r="F107" s="332"/>
      <c r="G107" s="332"/>
      <c r="H107" s="332"/>
      <c r="I107" s="317"/>
      <c r="J107" s="317"/>
      <c r="K107" s="317"/>
      <c r="L107" s="317"/>
      <c r="M107" s="317"/>
      <c r="N107" s="317"/>
      <c r="O107" s="317"/>
      <c r="P107" s="317"/>
    </row>
    <row r="108" spans="1:73" s="315" customFormat="1" ht="15.6">
      <c r="A108" s="458"/>
      <c r="B108" s="458"/>
      <c r="C108" s="458"/>
      <c r="D108" s="332"/>
      <c r="E108" s="332"/>
      <c r="F108" s="332"/>
      <c r="G108" s="332"/>
      <c r="H108" s="332"/>
      <c r="I108" s="317"/>
      <c r="J108" s="317"/>
      <c r="K108" s="317"/>
      <c r="L108" s="317"/>
      <c r="M108" s="317"/>
      <c r="N108" s="317"/>
      <c r="O108" s="317"/>
      <c r="P108" s="317"/>
    </row>
    <row r="109" spans="1:73" s="315" customFormat="1" ht="15.6">
      <c r="A109" s="458"/>
      <c r="B109" s="458"/>
      <c r="C109" s="458"/>
      <c r="D109" s="332"/>
      <c r="E109" s="332"/>
      <c r="F109" s="332"/>
      <c r="G109" s="332"/>
      <c r="H109" s="332"/>
      <c r="I109" s="317"/>
      <c r="J109" s="317"/>
      <c r="K109" s="317"/>
      <c r="L109" s="317"/>
      <c r="M109" s="317"/>
      <c r="N109" s="317"/>
      <c r="O109" s="317"/>
      <c r="P109" s="317"/>
    </row>
    <row r="110" spans="1:73" s="315" customFormat="1" ht="15.6">
      <c r="A110" s="458"/>
      <c r="B110" s="458"/>
      <c r="C110" s="458"/>
      <c r="D110" s="332"/>
      <c r="E110" s="332"/>
      <c r="F110" s="332"/>
      <c r="G110" s="332"/>
      <c r="H110" s="332"/>
      <c r="I110" s="317"/>
      <c r="J110" s="317"/>
      <c r="K110" s="317"/>
      <c r="L110" s="317"/>
      <c r="M110" s="317"/>
      <c r="N110" s="317"/>
      <c r="O110" s="317"/>
      <c r="P110" s="317"/>
    </row>
    <row r="111" spans="1:73" s="315" customFormat="1" ht="15.6">
      <c r="A111" s="458"/>
      <c r="B111" s="458"/>
      <c r="C111" s="458"/>
      <c r="D111" s="332"/>
      <c r="E111" s="332"/>
      <c r="F111" s="332"/>
      <c r="G111" s="332"/>
      <c r="H111" s="332"/>
      <c r="I111" s="317"/>
      <c r="J111" s="317"/>
      <c r="K111" s="317"/>
      <c r="L111" s="317"/>
      <c r="M111" s="317"/>
      <c r="N111" s="317"/>
      <c r="O111" s="317"/>
      <c r="P111" s="317"/>
    </row>
    <row r="112" spans="1:73" s="315" customFormat="1" ht="15.6">
      <c r="A112" s="458"/>
      <c r="B112" s="458"/>
      <c r="C112" s="458"/>
      <c r="D112" s="332"/>
      <c r="E112" s="332"/>
      <c r="F112" s="332"/>
      <c r="G112" s="332"/>
      <c r="H112" s="332"/>
      <c r="I112" s="317"/>
      <c r="J112" s="317"/>
      <c r="K112" s="317"/>
      <c r="L112" s="317"/>
      <c r="M112" s="317"/>
      <c r="N112" s="317"/>
      <c r="O112" s="317"/>
      <c r="P112" s="317"/>
    </row>
    <row r="113" spans="1:16" s="315" customFormat="1" ht="15.6">
      <c r="A113" s="458"/>
      <c r="B113" s="458"/>
      <c r="C113" s="458"/>
      <c r="D113" s="332"/>
      <c r="E113" s="332"/>
      <c r="F113" s="332"/>
      <c r="G113" s="332"/>
      <c r="H113" s="332"/>
      <c r="I113" s="317"/>
      <c r="J113" s="317"/>
      <c r="K113" s="317"/>
      <c r="L113" s="317"/>
      <c r="M113" s="317"/>
      <c r="N113" s="317"/>
      <c r="O113" s="317"/>
      <c r="P113" s="317"/>
    </row>
    <row r="114" spans="1:16" s="315" customFormat="1" ht="15.6">
      <c r="A114" s="458"/>
      <c r="B114" s="458"/>
      <c r="C114" s="458"/>
      <c r="D114" s="332"/>
      <c r="E114" s="332"/>
      <c r="F114" s="332"/>
      <c r="G114" s="332"/>
      <c r="H114" s="332"/>
      <c r="I114" s="317"/>
      <c r="J114" s="317"/>
      <c r="K114" s="317"/>
      <c r="L114" s="317"/>
      <c r="M114" s="317"/>
      <c r="N114" s="317"/>
      <c r="O114" s="317"/>
      <c r="P114" s="317"/>
    </row>
    <row r="115" spans="1:16" s="315" customFormat="1" ht="15.6">
      <c r="A115" s="458"/>
      <c r="B115" s="458"/>
      <c r="C115" s="458"/>
      <c r="D115" s="332"/>
      <c r="E115" s="332"/>
      <c r="F115" s="332"/>
      <c r="G115" s="332"/>
      <c r="H115" s="332"/>
      <c r="I115" s="317"/>
      <c r="J115" s="317"/>
      <c r="K115" s="317"/>
      <c r="L115" s="317"/>
      <c r="M115" s="317"/>
      <c r="N115" s="317"/>
      <c r="O115" s="317"/>
      <c r="P115" s="317"/>
    </row>
    <row r="116" spans="1:16" s="315" customFormat="1" ht="15.6">
      <c r="A116" s="458"/>
      <c r="B116" s="458"/>
      <c r="C116" s="458"/>
      <c r="D116" s="332"/>
      <c r="E116" s="332"/>
      <c r="F116" s="332"/>
      <c r="G116" s="332"/>
      <c r="H116" s="332"/>
      <c r="I116" s="317"/>
      <c r="J116" s="317"/>
      <c r="K116" s="317"/>
      <c r="L116" s="317"/>
      <c r="M116" s="317"/>
      <c r="N116" s="317"/>
      <c r="O116" s="317"/>
      <c r="P116" s="317"/>
    </row>
    <row r="117" spans="1:16" s="315" customFormat="1" ht="15.6">
      <c r="A117" s="458"/>
      <c r="B117" s="458"/>
      <c r="C117" s="458"/>
      <c r="D117" s="332"/>
      <c r="E117" s="332"/>
      <c r="F117" s="332"/>
      <c r="G117" s="332"/>
      <c r="H117" s="332"/>
      <c r="I117" s="317"/>
      <c r="J117" s="317"/>
      <c r="K117" s="317"/>
      <c r="L117" s="317"/>
      <c r="M117" s="317"/>
      <c r="N117" s="317"/>
      <c r="O117" s="317"/>
      <c r="P117" s="317"/>
    </row>
    <row r="118" spans="1:16" s="315" customFormat="1" ht="15.6">
      <c r="A118" s="458"/>
      <c r="B118" s="458"/>
      <c r="C118" s="458"/>
      <c r="D118" s="332"/>
      <c r="E118" s="332"/>
      <c r="F118" s="332"/>
      <c r="G118" s="332"/>
      <c r="H118" s="332"/>
      <c r="I118" s="317"/>
      <c r="J118" s="317"/>
      <c r="K118" s="317"/>
      <c r="L118" s="317"/>
      <c r="M118" s="317"/>
      <c r="N118" s="317"/>
      <c r="O118" s="317"/>
      <c r="P118" s="317"/>
    </row>
    <row r="119" spans="1:16" s="315" customFormat="1" ht="15.6">
      <c r="A119" s="458"/>
      <c r="B119" s="458"/>
      <c r="C119" s="458"/>
      <c r="D119" s="332"/>
      <c r="E119" s="332"/>
      <c r="F119" s="332"/>
      <c r="G119" s="332"/>
      <c r="H119" s="332"/>
      <c r="I119" s="317"/>
      <c r="J119" s="317"/>
      <c r="K119" s="317"/>
      <c r="L119" s="317"/>
      <c r="M119" s="317"/>
      <c r="N119" s="317"/>
      <c r="O119" s="317"/>
      <c r="P119" s="317"/>
    </row>
    <row r="120" spans="1:16" s="315" customFormat="1" ht="15.6">
      <c r="A120" s="458"/>
      <c r="B120" s="458"/>
      <c r="C120" s="458"/>
      <c r="D120" s="332"/>
      <c r="E120" s="332"/>
      <c r="F120" s="332"/>
      <c r="G120" s="332"/>
      <c r="H120" s="332"/>
      <c r="I120" s="317"/>
      <c r="J120" s="317"/>
      <c r="K120" s="317"/>
      <c r="L120" s="317"/>
      <c r="M120" s="317"/>
      <c r="N120" s="317"/>
      <c r="O120" s="317"/>
      <c r="P120" s="317"/>
    </row>
    <row r="121" spans="1:16" s="315" customFormat="1" ht="15.6">
      <c r="A121" s="458"/>
      <c r="B121" s="458"/>
      <c r="C121" s="458"/>
      <c r="D121" s="332"/>
      <c r="E121" s="332"/>
      <c r="F121" s="332"/>
      <c r="G121" s="332"/>
      <c r="H121" s="332"/>
      <c r="I121" s="317"/>
      <c r="J121" s="317"/>
      <c r="K121" s="317"/>
      <c r="L121" s="317"/>
      <c r="M121" s="317"/>
      <c r="N121" s="317"/>
      <c r="O121" s="317"/>
      <c r="P121" s="317"/>
    </row>
    <row r="122" spans="1:16" s="315" customFormat="1" ht="15.6">
      <c r="A122" s="458"/>
      <c r="B122" s="458"/>
      <c r="C122" s="458"/>
      <c r="D122" s="332"/>
      <c r="E122" s="332"/>
      <c r="F122" s="332"/>
      <c r="G122" s="332"/>
      <c r="H122" s="332"/>
      <c r="I122" s="317"/>
      <c r="J122" s="317"/>
      <c r="K122" s="317"/>
      <c r="L122" s="317"/>
      <c r="M122" s="317"/>
      <c r="N122" s="317"/>
      <c r="O122" s="317"/>
      <c r="P122" s="317"/>
    </row>
    <row r="123" spans="1:16" s="315" customFormat="1" ht="15.6">
      <c r="A123" s="458"/>
      <c r="B123" s="458"/>
      <c r="C123" s="458"/>
      <c r="D123" s="332"/>
      <c r="E123" s="332"/>
      <c r="F123" s="332"/>
      <c r="G123" s="332"/>
      <c r="H123" s="332"/>
      <c r="I123" s="317"/>
      <c r="J123" s="317"/>
      <c r="K123" s="317"/>
      <c r="L123" s="317"/>
      <c r="M123" s="317"/>
      <c r="N123" s="317"/>
      <c r="O123" s="317"/>
      <c r="P123" s="317"/>
    </row>
    <row r="124" spans="1:16" s="315" customFormat="1" ht="15.6">
      <c r="A124" s="458"/>
      <c r="B124" s="458"/>
      <c r="C124" s="458"/>
      <c r="D124" s="332"/>
      <c r="E124" s="332"/>
      <c r="F124" s="332"/>
      <c r="G124" s="332"/>
      <c r="H124" s="332"/>
      <c r="I124" s="317"/>
      <c r="J124" s="317"/>
      <c r="K124" s="317"/>
      <c r="L124" s="317"/>
      <c r="M124" s="317"/>
      <c r="N124" s="317"/>
      <c r="O124" s="317"/>
      <c r="P124" s="317"/>
    </row>
    <row r="125" spans="1:16" s="315" customFormat="1" ht="15.6">
      <c r="A125" s="458"/>
      <c r="B125" s="458"/>
      <c r="C125" s="458"/>
      <c r="D125" s="332"/>
      <c r="E125" s="332"/>
      <c r="F125" s="332"/>
      <c r="G125" s="332"/>
      <c r="H125" s="332"/>
      <c r="I125" s="317"/>
      <c r="J125" s="317"/>
      <c r="K125" s="317"/>
      <c r="L125" s="317"/>
      <c r="M125" s="317"/>
      <c r="N125" s="317"/>
      <c r="O125" s="317"/>
      <c r="P125" s="317"/>
    </row>
    <row r="126" spans="1:16" s="315" customFormat="1" ht="15.6">
      <c r="A126" s="458"/>
      <c r="B126" s="458"/>
      <c r="C126" s="458"/>
      <c r="D126" s="332"/>
      <c r="E126" s="332"/>
      <c r="F126" s="332"/>
      <c r="G126" s="332"/>
      <c r="H126" s="332"/>
      <c r="I126" s="317"/>
      <c r="J126" s="317"/>
      <c r="K126" s="317"/>
      <c r="L126" s="317"/>
      <c r="M126" s="317"/>
      <c r="N126" s="317"/>
      <c r="O126" s="317"/>
      <c r="P126" s="317"/>
    </row>
    <row r="127" spans="1:16" s="315" customFormat="1" ht="15.6">
      <c r="A127" s="458"/>
      <c r="B127" s="458"/>
      <c r="C127" s="458"/>
      <c r="D127" s="332"/>
      <c r="E127" s="332"/>
      <c r="F127" s="332"/>
      <c r="G127" s="332"/>
      <c r="H127" s="332"/>
      <c r="I127" s="317"/>
      <c r="J127" s="317"/>
      <c r="K127" s="317"/>
      <c r="L127" s="317"/>
      <c r="M127" s="317"/>
      <c r="N127" s="317"/>
      <c r="O127" s="317"/>
      <c r="P127" s="317"/>
    </row>
    <row r="128" spans="1:16" s="315" customFormat="1" ht="15.6">
      <c r="A128" s="458"/>
      <c r="B128" s="458"/>
      <c r="C128" s="458"/>
      <c r="D128" s="332"/>
      <c r="E128" s="332"/>
      <c r="F128" s="332"/>
      <c r="G128" s="332"/>
      <c r="H128" s="332"/>
      <c r="I128" s="317"/>
      <c r="J128" s="317"/>
      <c r="K128" s="317"/>
      <c r="L128" s="317"/>
      <c r="M128" s="317"/>
      <c r="N128" s="317"/>
      <c r="O128" s="317"/>
      <c r="P128" s="317"/>
    </row>
    <row r="129" spans="1:16" s="315" customFormat="1" ht="15.6">
      <c r="A129" s="458"/>
      <c r="B129" s="458"/>
      <c r="C129" s="458"/>
      <c r="D129" s="332"/>
      <c r="E129" s="332"/>
      <c r="F129" s="332"/>
      <c r="G129" s="332"/>
      <c r="H129" s="332"/>
      <c r="I129" s="317"/>
      <c r="J129" s="317"/>
      <c r="K129" s="317"/>
      <c r="L129" s="317"/>
      <c r="M129" s="317"/>
      <c r="N129" s="317"/>
      <c r="O129" s="317"/>
      <c r="P129" s="317"/>
    </row>
    <row r="130" spans="1:16" s="315" customFormat="1" ht="15.6">
      <c r="A130" s="458"/>
      <c r="B130" s="458"/>
      <c r="C130" s="458"/>
      <c r="D130" s="332"/>
      <c r="E130" s="332"/>
      <c r="F130" s="332"/>
      <c r="G130" s="332"/>
      <c r="H130" s="332"/>
      <c r="I130" s="317"/>
      <c r="J130" s="317"/>
      <c r="K130" s="317"/>
      <c r="L130" s="317"/>
      <c r="M130" s="317"/>
      <c r="N130" s="317"/>
      <c r="O130" s="317"/>
      <c r="P130" s="317"/>
    </row>
    <row r="131" spans="1:16" s="315" customFormat="1" ht="15.6">
      <c r="A131" s="458"/>
      <c r="B131" s="458"/>
      <c r="C131" s="458"/>
      <c r="D131" s="332"/>
      <c r="E131" s="332"/>
      <c r="F131" s="332"/>
      <c r="G131" s="332"/>
      <c r="H131" s="332"/>
      <c r="I131" s="317"/>
      <c r="J131" s="317"/>
      <c r="K131" s="317"/>
      <c r="L131" s="317"/>
      <c r="M131" s="317"/>
      <c r="N131" s="317"/>
      <c r="O131" s="317"/>
      <c r="P131" s="317"/>
    </row>
    <row r="132" spans="1:16" s="315" customFormat="1" ht="15.6">
      <c r="A132" s="458"/>
      <c r="B132" s="458"/>
      <c r="C132" s="458"/>
      <c r="D132" s="332"/>
      <c r="E132" s="332"/>
      <c r="F132" s="332"/>
      <c r="G132" s="332"/>
      <c r="H132" s="332"/>
      <c r="I132" s="317"/>
      <c r="J132" s="317"/>
      <c r="K132" s="317"/>
      <c r="L132" s="317"/>
      <c r="M132" s="317"/>
      <c r="N132" s="317"/>
      <c r="O132" s="317"/>
      <c r="P132" s="317"/>
    </row>
    <row r="133" spans="1:16" s="315" customFormat="1" ht="15.6">
      <c r="A133" s="458"/>
      <c r="B133" s="458"/>
      <c r="C133" s="458"/>
      <c r="D133" s="332"/>
      <c r="E133" s="332"/>
      <c r="F133" s="332"/>
      <c r="G133" s="332"/>
      <c r="H133" s="332"/>
      <c r="I133" s="317"/>
      <c r="J133" s="317"/>
      <c r="K133" s="317"/>
      <c r="L133" s="317"/>
      <c r="M133" s="317"/>
      <c r="N133" s="317"/>
      <c r="O133" s="317"/>
      <c r="P133" s="317"/>
    </row>
    <row r="134" spans="1:16" s="315" customFormat="1" ht="15.6">
      <c r="A134" s="458"/>
      <c r="B134" s="458"/>
      <c r="C134" s="458"/>
      <c r="D134" s="332"/>
      <c r="E134" s="332"/>
      <c r="F134" s="332"/>
      <c r="G134" s="332"/>
      <c r="H134" s="332"/>
      <c r="I134" s="317"/>
      <c r="J134" s="317"/>
      <c r="K134" s="317"/>
      <c r="L134" s="317"/>
      <c r="M134" s="317"/>
      <c r="N134" s="317"/>
      <c r="O134" s="317"/>
      <c r="P134" s="317"/>
    </row>
    <row r="135" spans="1:16" s="315" customFormat="1" ht="15.6">
      <c r="A135" s="458"/>
      <c r="B135" s="458"/>
      <c r="C135" s="458"/>
      <c r="D135" s="332"/>
      <c r="E135" s="332"/>
      <c r="F135" s="332"/>
      <c r="G135" s="332"/>
      <c r="H135" s="332"/>
      <c r="I135" s="317"/>
      <c r="J135" s="317"/>
      <c r="K135" s="317"/>
      <c r="L135" s="317"/>
      <c r="M135" s="317"/>
      <c r="N135" s="317"/>
      <c r="O135" s="317"/>
      <c r="P135" s="317"/>
    </row>
    <row r="136" spans="1:16" s="315" customFormat="1" ht="15.6">
      <c r="A136" s="458"/>
      <c r="B136" s="458"/>
      <c r="C136" s="458"/>
      <c r="D136" s="332"/>
      <c r="E136" s="332"/>
      <c r="F136" s="332"/>
      <c r="G136" s="332"/>
      <c r="H136" s="332"/>
      <c r="I136" s="317"/>
      <c r="J136" s="317"/>
      <c r="K136" s="317"/>
      <c r="L136" s="317"/>
      <c r="M136" s="317"/>
      <c r="N136" s="317"/>
      <c r="O136" s="317"/>
      <c r="P136" s="317"/>
    </row>
    <row r="137" spans="1:16" s="315" customFormat="1" ht="15.6">
      <c r="A137" s="458"/>
      <c r="B137" s="458"/>
      <c r="C137" s="458"/>
      <c r="D137" s="332"/>
      <c r="E137" s="332"/>
      <c r="F137" s="332"/>
      <c r="G137" s="332"/>
      <c r="H137" s="332"/>
      <c r="I137" s="317"/>
      <c r="J137" s="317"/>
      <c r="K137" s="317"/>
      <c r="L137" s="317"/>
      <c r="M137" s="317"/>
      <c r="N137" s="317"/>
      <c r="O137" s="317"/>
      <c r="P137" s="317"/>
    </row>
    <row r="138" spans="1:16" s="315" customFormat="1" ht="15.6">
      <c r="A138" s="458"/>
      <c r="B138" s="458"/>
      <c r="C138" s="458"/>
      <c r="D138" s="332"/>
      <c r="E138" s="332"/>
      <c r="F138" s="332"/>
      <c r="G138" s="332"/>
      <c r="H138" s="332"/>
      <c r="I138" s="317"/>
      <c r="J138" s="317"/>
      <c r="K138" s="317"/>
      <c r="L138" s="317"/>
      <c r="M138" s="317"/>
      <c r="N138" s="317"/>
      <c r="O138" s="317"/>
      <c r="P138" s="317"/>
    </row>
    <row r="139" spans="1:16" s="315" customFormat="1" ht="15.6">
      <c r="A139" s="458"/>
      <c r="B139" s="458"/>
      <c r="C139" s="458"/>
      <c r="D139" s="332"/>
      <c r="E139" s="332"/>
      <c r="F139" s="332"/>
      <c r="G139" s="332"/>
      <c r="H139" s="332"/>
      <c r="I139" s="317"/>
      <c r="J139" s="317"/>
      <c r="K139" s="317"/>
      <c r="L139" s="317"/>
      <c r="M139" s="317"/>
      <c r="N139" s="317"/>
      <c r="O139" s="317"/>
      <c r="P139" s="317"/>
    </row>
    <row r="140" spans="1:16" s="315" customFormat="1" ht="15.6">
      <c r="A140" s="458"/>
      <c r="B140" s="458"/>
      <c r="C140" s="458"/>
      <c r="D140" s="332"/>
      <c r="E140" s="332"/>
      <c r="F140" s="332"/>
      <c r="G140" s="332"/>
      <c r="H140" s="332"/>
      <c r="I140" s="317"/>
      <c r="J140" s="317"/>
      <c r="K140" s="317"/>
      <c r="L140" s="317"/>
      <c r="M140" s="317"/>
      <c r="N140" s="317"/>
      <c r="O140" s="317"/>
      <c r="P140" s="317"/>
    </row>
    <row r="141" spans="1:16" s="315" customFormat="1" ht="15.6">
      <c r="A141" s="458"/>
      <c r="B141" s="458"/>
      <c r="C141" s="458"/>
      <c r="D141" s="332"/>
      <c r="E141" s="332"/>
      <c r="F141" s="332"/>
      <c r="G141" s="332"/>
      <c r="H141" s="332"/>
      <c r="I141" s="317"/>
      <c r="J141" s="317"/>
      <c r="K141" s="317"/>
      <c r="L141" s="317"/>
      <c r="M141" s="317"/>
      <c r="N141" s="317"/>
      <c r="O141" s="317"/>
      <c r="P141" s="317"/>
    </row>
  </sheetData>
  <sheetProtection sheet="1"/>
  <mergeCells count="19">
    <mergeCell ref="A8:C8"/>
    <mergeCell ref="D1:H1"/>
    <mergeCell ref="A4:C4"/>
    <mergeCell ref="A5:C5"/>
    <mergeCell ref="A6:C6"/>
    <mergeCell ref="A7:C7"/>
    <mergeCell ref="A9:C9"/>
    <mergeCell ref="A10:C10"/>
    <mergeCell ref="A11:C11"/>
    <mergeCell ref="A12:C12"/>
    <mergeCell ref="A13:C13"/>
    <mergeCell ref="B104:E104"/>
    <mergeCell ref="B15:D15"/>
    <mergeCell ref="B18:E18"/>
    <mergeCell ref="B60:C60"/>
    <mergeCell ref="B66:C66"/>
    <mergeCell ref="B73:E73"/>
    <mergeCell ref="B76:E76"/>
    <mergeCell ref="B88:E88"/>
  </mergeCells>
  <dataValidations count="2">
    <dataValidation type="list" allowBlank="1" showInputMessage="1" showErrorMessage="1" sqref="L15" xr:uid="{E885DC0B-0495-4E30-83C2-63A19C557103}">
      <formula1>$N$15:$N$19</formula1>
    </dataValidation>
    <dataValidation type="list" allowBlank="1" showInputMessage="1" showErrorMessage="1" sqref="L23" xr:uid="{0645E7EC-A093-4668-844A-C8DFD307C52B}">
      <formula1>$N$7:$N$10</formula1>
    </dataValidation>
  </dataValidations>
  <hyperlinks>
    <hyperlink ref="A4" location="'Entrada de dades'!Capítol_1_Sostenibilitat_ambiental" display="Capítol 1. Sostenibilitat ambiental: canvi climàtic - càlcul de la petjada de carboni de l'esdeveniment" xr:uid="{B57FAA41-E7C2-4548-B22D-3D259050FDCD}"/>
    <hyperlink ref="A5" location="'Entrada de dades'!Secció_1.1_Mobilitat" display="1.1. Mobilitat" xr:uid="{5C3378B3-D939-4A5B-8B16-E9E1EFF0DD72}"/>
    <hyperlink ref="A6" location="'Entrada de dades'!Secció_1.3_Materials" display="1.3. Materials" xr:uid="{496C5A28-AADF-4817-BAD7-CFE04F02390C}"/>
    <hyperlink ref="A8" location="'Entrada de dades'!Secció_2.1_Igualtat_Gènere" display="2.1. Igualtat de gènere" xr:uid="{E681457C-E093-43EF-8D64-D191D64926D6}"/>
    <hyperlink ref="A9" location="'Entrada de dades'!Secció_2.2_Inclusió_Origen" display="2.2. Inclusió d'origen o procedència" xr:uid="{C5245302-478E-49D6-A27C-9A545A210289}"/>
    <hyperlink ref="A10" location="'Entrada de dades'!Secció_2.3_Inclusió_Persones_Discapacitat" display="2.3. Inclusió de persones amb discapacitat" xr:uid="{1C758B83-2F8B-49CD-9713-11213E236C67}"/>
    <hyperlink ref="A4:C4" location="'Altres empreses proveïdores'!A15" display="Capítol 1. Sostenibilitat ambiental: canvi climàtic - càlcul de la petjada de carboni de l'esdeveniment" xr:uid="{CC62B804-50FD-4B56-AB9C-AE0DC4675BE3}"/>
    <hyperlink ref="A5:C5" location="'Altres empreses proveïdores'!A16" display="1.1. Mobilitat" xr:uid="{28A69ACF-AA8E-43BC-B177-9F1FBD2FB13C}"/>
    <hyperlink ref="A6:C6" location="'Altres empreses proveïdores'!A24" display="1.3. Materials" xr:uid="{AC003E5F-AE21-47B5-9282-96A16B062B81}"/>
    <hyperlink ref="A7" location="'Entrada de dades'!Capítol_2_Sostenibilitat_social" display="Capítol 2. Sostenibilitat social" xr:uid="{53A67E24-736B-4C45-BF2A-1E276CE8A08C}"/>
    <hyperlink ref="A7:C7" location="'Altres empreses proveïdores'!A36" display="Capítol 2. Sostenibilitat social" xr:uid="{C1285A0D-C997-4173-958F-2ADFA1B44C80}"/>
    <hyperlink ref="A8:C8" location="'Altres empreses proveïdores'!A37" display="2.1. Igualtat de gènere" xr:uid="{95AC7351-3922-4959-9AD5-B13607A78EFF}"/>
    <hyperlink ref="A9:C9" location="'Altres empreses proveïdores'!A60" display="2.2. Inclusió d'origen o procedència" xr:uid="{BEECC79B-7137-4F70-95CA-0DD0A279B251}"/>
    <hyperlink ref="A10:C10" location="'Altres empreses proveïdores'!A66" display="2.3. Inclusió de persones amb diversitat funcional" xr:uid="{F7CE5773-961A-4AAA-A0A9-E9E0928352EB}"/>
    <hyperlink ref="A11" location="'Entrada de dades'!Capítol_3_Sostenibilitat_Econòmica" display="Capítul 3. Sostenibilitat econòmica" xr:uid="{28D394D6-8067-473A-8B7F-D0717339D1B8}"/>
    <hyperlink ref="A12" location="'Entrada de dades'!Secció_3.1_Empreses_Locals" display="3.1. Empreses locals" xr:uid="{5F575C79-0D89-403A-BA2F-CDAF5DE1CA54}"/>
    <hyperlink ref="A13" location="'Entrada de dades'!Secció_3.2_Retribució_Justa" display="3.2. Retribució justa" xr:uid="{09908F99-B359-4BF4-8317-A59C45ECF432}"/>
    <hyperlink ref="A11:C11" location="'Altres empreses proveïdores'!A73" display="Capítol 3. Sostenibilitat econòmica" xr:uid="{CEE32089-A5A3-4884-BD72-D9D46E68CDE3}"/>
    <hyperlink ref="A12:C12" location="'Altres empreses proveïdores'!A74" display="3.1. Empreses locals" xr:uid="{DC1F9F4D-5E4E-4EBE-904D-EECBF7CBD8F4}"/>
    <hyperlink ref="A13:C13" location="'Altres empreses proveïdores'!A86" display="3.2. Retribució justa" xr:uid="{6B8E6DA6-6E7F-4656-87C3-A12F9448A74A}"/>
  </hyperlinks>
  <pageMargins left="0.7" right="0.7" top="0.75" bottom="0.75" header="0.3" footer="0.3"/>
  <drawing r:id="rId1"/>
  <legacy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9E6D-2DD2-4CC0-B3F0-948DB7A083C7}">
  <sheetPr>
    <pageSetUpPr fitToPage="1"/>
  </sheetPr>
  <dimension ref="A1:IC227"/>
  <sheetViews>
    <sheetView topLeftCell="A73" zoomScaleNormal="100" zoomScaleSheetLayoutView="85" workbookViewId="0">
      <selection activeCell="C80" sqref="C80:E92"/>
    </sheetView>
  </sheetViews>
  <sheetFormatPr baseColWidth="10" defaultColWidth="9.109375" defaultRowHeight="14.4"/>
  <cols>
    <col min="1" max="1" width="10.44140625" style="37" customWidth="1"/>
    <col min="2" max="2" width="59.109375" style="37" customWidth="1"/>
    <col min="3" max="3" width="70.44140625" style="37" customWidth="1"/>
    <col min="4" max="4" width="24.109375" style="37" bestFit="1" customWidth="1"/>
    <col min="5" max="5" width="27.109375" style="37" customWidth="1"/>
    <col min="6" max="7" width="10.44140625" style="312" customWidth="1"/>
    <col min="8" max="8" width="11.44140625" style="36" bestFit="1" customWidth="1"/>
    <col min="9" max="16" width="9.109375" style="36"/>
    <col min="17" max="237" width="9.109375" style="312"/>
    <col min="238" max="16384" width="9.109375" style="37"/>
  </cols>
  <sheetData>
    <row r="1" spans="1:237" s="312" customFormat="1" ht="50.25" customHeight="1">
      <c r="A1" s="311" t="s">
        <v>9</v>
      </c>
      <c r="C1"/>
      <c r="D1" s="730"/>
      <c r="E1" s="730"/>
      <c r="F1" s="730"/>
      <c r="G1" s="730"/>
      <c r="H1" s="730"/>
      <c r="I1" s="36"/>
      <c r="J1" s="36"/>
      <c r="K1" s="36"/>
      <c r="L1" s="36"/>
      <c r="M1" s="36"/>
      <c r="N1" s="36"/>
      <c r="O1" s="36"/>
      <c r="P1" s="36"/>
    </row>
    <row r="2" spans="1:237" s="488" customFormat="1" ht="18">
      <c r="A2" s="38" t="s">
        <v>1</v>
      </c>
      <c r="C2" s="489"/>
      <c r="D2" s="490"/>
      <c r="E2" s="490"/>
      <c r="F2" s="490"/>
      <c r="G2" s="490"/>
      <c r="H2" s="490"/>
      <c r="I2" s="489"/>
      <c r="J2" s="489"/>
      <c r="K2" s="489"/>
      <c r="L2" s="489"/>
      <c r="M2" s="489"/>
      <c r="N2" s="489"/>
      <c r="O2" s="489"/>
      <c r="P2" s="489"/>
    </row>
    <row r="3" spans="1:237" s="488" customFormat="1" ht="18" hidden="1">
      <c r="A3" s="38"/>
      <c r="C3" s="489"/>
      <c r="D3" s="490"/>
      <c r="E3" s="490"/>
      <c r="F3" s="490"/>
      <c r="G3" s="490"/>
      <c r="H3" s="490"/>
      <c r="I3" s="489"/>
      <c r="J3" s="489"/>
      <c r="K3" s="489"/>
      <c r="L3" s="489"/>
      <c r="M3" s="489"/>
      <c r="N3" s="489"/>
      <c r="O3" s="489"/>
      <c r="P3" s="489"/>
    </row>
    <row r="4" spans="1:237" s="312" customFormat="1" ht="16.2" thickBot="1">
      <c r="A4" s="750" t="s">
        <v>10</v>
      </c>
      <c r="B4" s="750"/>
      <c r="C4" s="750"/>
      <c r="D4" s="480"/>
      <c r="E4" s="480"/>
      <c r="F4" s="480"/>
      <c r="G4" s="480"/>
      <c r="H4" s="480"/>
      <c r="I4" s="36"/>
      <c r="J4" s="36"/>
      <c r="K4" s="36"/>
      <c r="L4" s="36"/>
      <c r="M4" s="36"/>
      <c r="N4" s="36"/>
      <c r="O4" s="36"/>
      <c r="P4" s="36"/>
    </row>
    <row r="5" spans="1:237" s="312" customFormat="1" ht="15.6">
      <c r="A5" s="782" t="s">
        <v>12</v>
      </c>
      <c r="B5" s="782"/>
      <c r="C5" s="782"/>
      <c r="D5" s="480"/>
      <c r="E5" s="480"/>
      <c r="F5" s="480"/>
      <c r="G5" s="480"/>
      <c r="H5" s="480"/>
      <c r="I5" s="36"/>
      <c r="J5" s="36"/>
      <c r="K5" s="36"/>
      <c r="L5" s="36"/>
      <c r="M5" s="36"/>
      <c r="N5" s="36"/>
      <c r="O5" s="36"/>
      <c r="P5" s="36"/>
    </row>
    <row r="6" spans="1:237" s="312" customFormat="1" ht="15.6">
      <c r="A6" s="781" t="s">
        <v>15</v>
      </c>
      <c r="B6" s="781"/>
      <c r="C6" s="781"/>
      <c r="D6" s="480"/>
      <c r="E6" s="480"/>
      <c r="F6" s="480"/>
      <c r="G6" s="480"/>
      <c r="H6" s="480"/>
      <c r="I6" s="36"/>
      <c r="J6" s="36"/>
      <c r="K6" s="36"/>
      <c r="L6" s="36"/>
      <c r="M6" s="36"/>
      <c r="N6" s="36"/>
      <c r="O6" s="36"/>
      <c r="P6" s="36"/>
    </row>
    <row r="7" spans="1:237" s="312" customFormat="1" ht="15.6">
      <c r="A7" s="781" t="s">
        <v>16</v>
      </c>
      <c r="B7" s="781"/>
      <c r="C7" s="781"/>
      <c r="D7" s="480"/>
      <c r="E7" s="480"/>
      <c r="F7" s="480"/>
      <c r="G7" s="480"/>
      <c r="H7" s="480"/>
      <c r="I7" s="36"/>
      <c r="J7" s="36"/>
      <c r="K7" s="36"/>
      <c r="L7" s="36"/>
      <c r="M7" s="36"/>
      <c r="N7" s="36"/>
      <c r="O7" s="36"/>
      <c r="P7" s="36"/>
    </row>
    <row r="8" spans="1:237" s="312" customFormat="1" ht="15.6">
      <c r="A8" s="781" t="s">
        <v>17</v>
      </c>
      <c r="B8" s="781"/>
      <c r="C8" s="781"/>
      <c r="D8" s="480"/>
      <c r="E8" s="480"/>
      <c r="F8" s="480"/>
      <c r="G8" s="480"/>
      <c r="H8" s="480"/>
      <c r="I8" s="36"/>
      <c r="J8" s="36"/>
      <c r="K8" s="36"/>
      <c r="L8" s="36"/>
      <c r="M8" s="36"/>
      <c r="N8" s="36"/>
      <c r="O8" s="36"/>
      <c r="P8" s="36"/>
    </row>
    <row r="9" spans="1:237" s="312" customFormat="1" ht="15.6">
      <c r="A9" s="781" t="s">
        <v>438</v>
      </c>
      <c r="B9" s="781"/>
      <c r="C9" s="781"/>
      <c r="D9" s="480"/>
      <c r="E9" s="480"/>
      <c r="F9" s="480"/>
      <c r="G9" s="480"/>
      <c r="H9" s="480"/>
      <c r="I9" s="36"/>
      <c r="J9" s="36"/>
      <c r="K9" s="36"/>
      <c r="L9" s="36"/>
      <c r="M9" s="36"/>
      <c r="N9" s="36"/>
      <c r="O9" s="36"/>
      <c r="P9" s="36"/>
    </row>
    <row r="10" spans="1:237" s="312" customFormat="1" ht="15.6">
      <c r="A10" s="781" t="s">
        <v>18</v>
      </c>
      <c r="B10" s="781"/>
      <c r="C10" s="781"/>
      <c r="D10" s="480"/>
      <c r="E10" s="480"/>
      <c r="F10" s="480"/>
      <c r="G10" s="480"/>
      <c r="H10" s="480"/>
      <c r="I10" s="36"/>
      <c r="J10" s="36"/>
      <c r="K10" s="36"/>
      <c r="L10" s="36"/>
      <c r="M10" s="36"/>
      <c r="N10" s="36"/>
      <c r="O10" s="36"/>
      <c r="P10" s="36"/>
    </row>
    <row r="11" spans="1:237" s="312" customFormat="1" ht="15.6">
      <c r="A11" s="781" t="s">
        <v>19</v>
      </c>
      <c r="B11" s="781"/>
      <c r="C11" s="781"/>
      <c r="D11" s="480"/>
      <c r="E11" s="480"/>
      <c r="F11" s="480"/>
      <c r="G11" s="480"/>
      <c r="H11" s="480"/>
      <c r="I11" s="36"/>
      <c r="J11" s="36"/>
      <c r="K11" s="36"/>
      <c r="L11" s="36"/>
      <c r="M11" s="36"/>
      <c r="N11" s="36"/>
      <c r="O11" s="36"/>
      <c r="P11" s="36"/>
    </row>
    <row r="12" spans="1:237" s="312" customFormat="1" ht="15.6">
      <c r="A12" s="750" t="s">
        <v>20</v>
      </c>
      <c r="B12" s="750"/>
      <c r="C12" s="750"/>
      <c r="D12" s="480"/>
      <c r="E12" s="480"/>
      <c r="F12" s="480"/>
      <c r="G12" s="480"/>
      <c r="H12" s="480"/>
      <c r="I12" s="36"/>
      <c r="J12" s="36"/>
      <c r="K12" s="36"/>
      <c r="L12" s="36"/>
      <c r="M12" s="36"/>
      <c r="N12" s="36"/>
      <c r="O12" s="36"/>
      <c r="P12" s="36"/>
    </row>
    <row r="13" spans="1:237" customFormat="1" ht="15.6">
      <c r="A13" s="608"/>
      <c r="B13" s="608"/>
      <c r="C13" s="608"/>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row>
    <row r="14" spans="1:237" ht="42" customHeight="1">
      <c r="A14" s="492">
        <v>1</v>
      </c>
      <c r="B14" s="734" t="s">
        <v>22</v>
      </c>
      <c r="C14" s="734"/>
      <c r="D14" s="734"/>
      <c r="E14" s="493"/>
      <c r="G14" s="480"/>
      <c r="H14" s="312"/>
      <c r="O14" s="312"/>
      <c r="P14" s="312"/>
      <c r="IB14" s="37"/>
      <c r="IC14" s="37"/>
    </row>
    <row r="15" spans="1:237" s="498" customFormat="1" ht="21.6" thickBot="1">
      <c r="A15" s="494" t="s">
        <v>72</v>
      </c>
      <c r="B15" s="516" t="s">
        <v>73</v>
      </c>
      <c r="C15" s="494"/>
      <c r="D15" s="494"/>
      <c r="E15" s="494"/>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c r="BR15" s="312"/>
      <c r="BS15" s="312"/>
      <c r="BT15" s="312"/>
      <c r="BU15" s="312"/>
      <c r="BV15" s="312"/>
      <c r="BW15" s="312"/>
      <c r="BX15" s="312"/>
      <c r="BY15" s="312"/>
      <c r="BZ15" s="312"/>
      <c r="CA15" s="312"/>
      <c r="CB15" s="312"/>
      <c r="CC15" s="312"/>
      <c r="CD15" s="312"/>
      <c r="CE15" s="312"/>
      <c r="CF15" s="312"/>
      <c r="CG15" s="312"/>
      <c r="CH15" s="312"/>
      <c r="CI15" s="312"/>
      <c r="CJ15" s="312"/>
      <c r="CK15" s="312"/>
      <c r="CL15" s="312"/>
      <c r="CM15" s="312"/>
      <c r="CN15" s="312"/>
      <c r="CO15" s="312"/>
      <c r="CP15" s="312"/>
      <c r="CQ15" s="312"/>
      <c r="CR15" s="312"/>
      <c r="CS15" s="312"/>
      <c r="CT15" s="312"/>
      <c r="CU15" s="312"/>
      <c r="CV15" s="312"/>
      <c r="CW15" s="312"/>
      <c r="CX15" s="312"/>
      <c r="CY15" s="312"/>
      <c r="CZ15" s="312"/>
      <c r="DA15" s="312"/>
      <c r="DB15" s="312"/>
      <c r="DC15" s="312"/>
      <c r="DD15" s="312"/>
      <c r="DE15" s="312"/>
      <c r="DF15" s="312"/>
      <c r="DG15" s="312"/>
      <c r="DH15" s="312"/>
      <c r="DI15" s="312"/>
      <c r="DJ15" s="312"/>
      <c r="DK15" s="312"/>
      <c r="DL15" s="312"/>
      <c r="DM15" s="312"/>
      <c r="DN15" s="312"/>
      <c r="DO15" s="312"/>
      <c r="DP15" s="312"/>
      <c r="DQ15" s="312"/>
      <c r="DR15" s="312"/>
      <c r="DS15" s="312"/>
      <c r="DT15" s="312"/>
      <c r="DU15" s="312"/>
      <c r="DV15" s="312"/>
      <c r="DW15" s="312"/>
      <c r="DX15" s="312"/>
      <c r="DY15" s="312"/>
      <c r="DZ15" s="312"/>
      <c r="EA15" s="312"/>
      <c r="EB15" s="312"/>
      <c r="EC15" s="312"/>
      <c r="ED15" s="312"/>
      <c r="EE15" s="312"/>
      <c r="EF15" s="312"/>
      <c r="EG15" s="312"/>
      <c r="EH15" s="312"/>
      <c r="EI15" s="312"/>
      <c r="EJ15" s="312"/>
      <c r="EK15" s="312"/>
      <c r="EL15" s="312"/>
      <c r="EM15" s="312"/>
      <c r="EN15" s="312"/>
      <c r="EO15" s="312"/>
      <c r="EP15" s="312"/>
      <c r="EQ15" s="312"/>
      <c r="ER15" s="312"/>
      <c r="ES15" s="312"/>
      <c r="ET15" s="312"/>
      <c r="EU15" s="312"/>
      <c r="EV15" s="312"/>
      <c r="EW15" s="312"/>
      <c r="EX15" s="312"/>
      <c r="EY15" s="312"/>
      <c r="EZ15" s="312"/>
      <c r="FA15" s="312"/>
      <c r="FB15" s="312"/>
      <c r="FC15" s="312"/>
      <c r="FD15" s="312"/>
      <c r="FE15" s="312"/>
      <c r="FF15" s="312"/>
      <c r="FG15" s="312"/>
      <c r="FH15" s="312"/>
      <c r="FI15" s="312"/>
      <c r="FJ15" s="312"/>
      <c r="FK15" s="312"/>
      <c r="FL15" s="312"/>
      <c r="FM15" s="312"/>
      <c r="FN15" s="312"/>
      <c r="FO15" s="312"/>
      <c r="FP15" s="312"/>
      <c r="FQ15" s="312"/>
      <c r="FR15" s="312"/>
      <c r="FS15" s="312"/>
      <c r="FT15" s="312"/>
      <c r="FU15" s="312"/>
      <c r="FV15" s="312"/>
      <c r="FW15" s="312"/>
      <c r="FX15" s="312"/>
      <c r="FY15" s="312"/>
      <c r="FZ15" s="312"/>
      <c r="GA15" s="312"/>
      <c r="GB15" s="312"/>
      <c r="GC15" s="312"/>
      <c r="GD15" s="312"/>
      <c r="GE15" s="312"/>
      <c r="GF15" s="312"/>
      <c r="GG15" s="312"/>
      <c r="GH15" s="312"/>
      <c r="GI15" s="312"/>
      <c r="GJ15" s="312"/>
      <c r="GK15" s="312"/>
      <c r="GL15" s="312"/>
      <c r="GM15" s="312"/>
      <c r="GN15" s="312"/>
      <c r="GO15" s="312"/>
      <c r="GP15" s="312"/>
      <c r="GQ15" s="312"/>
      <c r="GR15" s="312"/>
      <c r="GS15" s="312"/>
      <c r="GT15" s="312"/>
      <c r="GU15" s="312"/>
      <c r="GV15" s="312"/>
      <c r="GW15" s="312"/>
      <c r="GX15" s="312"/>
      <c r="GY15" s="312"/>
      <c r="GZ15" s="312"/>
      <c r="HA15" s="312"/>
      <c r="HB15" s="312"/>
      <c r="HC15" s="312"/>
      <c r="HD15" s="312"/>
      <c r="HE15" s="312"/>
      <c r="HF15" s="312"/>
      <c r="HG15" s="312"/>
      <c r="HH15" s="312"/>
      <c r="HI15" s="312"/>
      <c r="HJ15" s="312"/>
      <c r="HK15" s="312"/>
      <c r="HL15" s="312"/>
      <c r="HM15" s="312"/>
      <c r="HN15" s="312"/>
      <c r="HO15" s="312"/>
      <c r="HP15" s="312"/>
      <c r="HQ15" s="312"/>
      <c r="HR15" s="312"/>
      <c r="HS15" s="312"/>
      <c r="HT15" s="312"/>
      <c r="HU15" s="312"/>
      <c r="HV15" s="312"/>
      <c r="HW15" s="312"/>
      <c r="HX15" s="312"/>
      <c r="HY15" s="312"/>
      <c r="HZ15" s="312"/>
      <c r="IA15" s="312"/>
    </row>
    <row r="16" spans="1:237" s="498" customFormat="1" ht="21.6" hidden="1" thickBot="1">
      <c r="A16" s="499"/>
      <c r="B16" s="517"/>
      <c r="C16" s="499"/>
      <c r="D16" s="499"/>
      <c r="E16" s="499"/>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12"/>
      <c r="BS16" s="312"/>
      <c r="BT16" s="312"/>
      <c r="BU16" s="312"/>
      <c r="BV16" s="312"/>
      <c r="BW16" s="312"/>
      <c r="BX16" s="312"/>
      <c r="BY16" s="312"/>
      <c r="BZ16" s="312"/>
      <c r="CA16" s="312"/>
      <c r="CB16" s="312"/>
      <c r="CC16" s="312"/>
      <c r="CD16" s="312"/>
      <c r="CE16" s="312"/>
      <c r="CF16" s="312"/>
      <c r="CG16" s="312"/>
      <c r="CH16" s="312"/>
      <c r="CI16" s="312"/>
      <c r="CJ16" s="312"/>
      <c r="CK16" s="312"/>
      <c r="CL16" s="312"/>
      <c r="CM16" s="312"/>
      <c r="CN16" s="312"/>
      <c r="CO16" s="312"/>
      <c r="CP16" s="312"/>
      <c r="CQ16" s="312"/>
      <c r="CR16" s="312"/>
      <c r="CS16" s="312"/>
      <c r="CT16" s="312"/>
      <c r="CU16" s="312"/>
      <c r="CV16" s="312"/>
      <c r="CW16" s="312"/>
      <c r="CX16" s="312"/>
      <c r="CY16" s="312"/>
      <c r="CZ16" s="312"/>
      <c r="DA16" s="312"/>
      <c r="DB16" s="312"/>
      <c r="DC16" s="312"/>
      <c r="DD16" s="312"/>
      <c r="DE16" s="312"/>
      <c r="DF16" s="312"/>
      <c r="DG16" s="312"/>
      <c r="DH16" s="312"/>
      <c r="DI16" s="312"/>
      <c r="DJ16" s="312"/>
      <c r="DK16" s="312"/>
      <c r="DL16" s="312"/>
      <c r="DM16" s="312"/>
      <c r="DN16" s="312"/>
      <c r="DO16" s="312"/>
      <c r="DP16" s="312"/>
      <c r="DQ16" s="312"/>
      <c r="DR16" s="312"/>
      <c r="DS16" s="312"/>
      <c r="DT16" s="312"/>
      <c r="DU16" s="312"/>
      <c r="DV16" s="312"/>
      <c r="DW16" s="312"/>
      <c r="DX16" s="312"/>
      <c r="DY16" s="312"/>
      <c r="DZ16" s="312"/>
      <c r="EA16" s="312"/>
      <c r="EB16" s="312"/>
      <c r="EC16" s="312"/>
      <c r="ED16" s="312"/>
      <c r="EE16" s="312"/>
      <c r="EF16" s="312"/>
      <c r="EG16" s="312"/>
      <c r="EH16" s="312"/>
      <c r="EI16" s="312"/>
      <c r="EJ16" s="312"/>
      <c r="EK16" s="312"/>
      <c r="EL16" s="312"/>
      <c r="EM16" s="312"/>
      <c r="EN16" s="312"/>
      <c r="EO16" s="312"/>
      <c r="EP16" s="312"/>
      <c r="EQ16" s="312"/>
      <c r="ER16" s="312"/>
      <c r="ES16" s="312"/>
      <c r="ET16" s="312"/>
      <c r="EU16" s="312"/>
      <c r="EV16" s="312"/>
      <c r="EW16" s="312"/>
      <c r="EX16" s="312"/>
      <c r="EY16" s="312"/>
      <c r="EZ16" s="312"/>
      <c r="FA16" s="312"/>
      <c r="FB16" s="312"/>
      <c r="FC16" s="312"/>
      <c r="FD16" s="312"/>
      <c r="FE16" s="312"/>
      <c r="FF16" s="312"/>
      <c r="FG16" s="312"/>
      <c r="FH16" s="312"/>
      <c r="FI16" s="312"/>
      <c r="FJ16" s="312"/>
      <c r="FK16" s="312"/>
      <c r="FL16" s="312"/>
      <c r="FM16" s="312"/>
      <c r="FN16" s="312"/>
      <c r="FO16" s="312"/>
      <c r="FP16" s="312"/>
      <c r="FQ16" s="312"/>
      <c r="FR16" s="312"/>
      <c r="FS16" s="312"/>
      <c r="FT16" s="312"/>
      <c r="FU16" s="312"/>
      <c r="FV16" s="312"/>
      <c r="FW16" s="312"/>
      <c r="FX16" s="312"/>
      <c r="FY16" s="312"/>
      <c r="FZ16" s="312"/>
      <c r="GA16" s="312"/>
      <c r="GB16" s="312"/>
      <c r="GC16" s="312"/>
      <c r="GD16" s="312"/>
      <c r="GE16" s="312"/>
      <c r="GF16" s="312"/>
      <c r="GG16" s="312"/>
      <c r="GH16" s="312"/>
      <c r="GI16" s="312"/>
      <c r="GJ16" s="312"/>
      <c r="GK16" s="312"/>
      <c r="GL16" s="312"/>
      <c r="GM16" s="312"/>
      <c r="GN16" s="312"/>
      <c r="GO16" s="312"/>
      <c r="GP16" s="312"/>
      <c r="GQ16" s="312"/>
      <c r="GR16" s="312"/>
      <c r="GS16" s="312"/>
      <c r="GT16" s="312"/>
      <c r="GU16" s="312"/>
      <c r="GV16" s="312"/>
      <c r="GW16" s="312"/>
      <c r="GX16" s="312"/>
      <c r="GY16" s="312"/>
      <c r="GZ16" s="312"/>
      <c r="HA16" s="312"/>
      <c r="HB16" s="312"/>
      <c r="HC16" s="312"/>
      <c r="HD16" s="312"/>
      <c r="HE16" s="312"/>
      <c r="HF16" s="312"/>
      <c r="HG16" s="312"/>
      <c r="HH16" s="312"/>
      <c r="HI16" s="312"/>
      <c r="HJ16" s="312"/>
      <c r="HK16" s="312"/>
      <c r="HL16" s="312"/>
      <c r="HM16" s="312"/>
      <c r="HN16" s="312"/>
      <c r="HO16" s="312"/>
      <c r="HP16" s="312"/>
      <c r="HQ16" s="312"/>
      <c r="HR16" s="312"/>
      <c r="HS16" s="312"/>
      <c r="HT16" s="312"/>
      <c r="HU16" s="312"/>
      <c r="HV16" s="312"/>
      <c r="HW16" s="312"/>
      <c r="HX16" s="312"/>
      <c r="HY16" s="312"/>
      <c r="HZ16" s="312"/>
      <c r="IA16" s="312"/>
      <c r="IB16" s="312"/>
      <c r="IC16" s="312"/>
    </row>
    <row r="17" spans="1:237" s="312" customFormat="1" ht="34.5" customHeight="1" thickBot="1">
      <c r="A17" s="522" t="s">
        <v>6</v>
      </c>
      <c r="B17" s="727" t="s">
        <v>84</v>
      </c>
      <c r="C17" s="728"/>
      <c r="D17" s="728"/>
      <c r="E17" s="729"/>
    </row>
    <row r="18" spans="1:237" s="312" customFormat="1" ht="18.600000000000001" thickBot="1">
      <c r="A18" s="312" t="s">
        <v>85</v>
      </c>
      <c r="B18" s="366" t="s">
        <v>86</v>
      </c>
      <c r="C18" s="367" t="s">
        <v>87</v>
      </c>
      <c r="D18" s="367" t="s">
        <v>31</v>
      </c>
      <c r="E18" s="368" t="s">
        <v>77</v>
      </c>
    </row>
    <row r="19" spans="1:237" s="312" customFormat="1" ht="14.4" customHeight="1" thickBot="1">
      <c r="B19" s="471" t="s">
        <v>88</v>
      </c>
      <c r="C19" s="691" t="s">
        <v>89</v>
      </c>
      <c r="D19" s="692" t="s">
        <v>90</v>
      </c>
      <c r="E19" s="693">
        <v>0</v>
      </c>
      <c r="F19" s="525"/>
    </row>
    <row r="20" spans="1:237" s="312" customFormat="1" ht="14.4" customHeight="1" thickBot="1">
      <c r="B20" s="526"/>
      <c r="C20" s="694" t="s">
        <v>91</v>
      </c>
      <c r="D20" s="695" t="s">
        <v>90</v>
      </c>
      <c r="E20" s="696">
        <v>0</v>
      </c>
      <c r="F20" s="525"/>
    </row>
    <row r="21" spans="1:237" s="312" customFormat="1" ht="14.4" customHeight="1" thickBot="1">
      <c r="B21" s="526"/>
      <c r="C21" s="697" t="s">
        <v>92</v>
      </c>
      <c r="D21" s="698" t="s">
        <v>90</v>
      </c>
      <c r="E21" s="699">
        <v>0</v>
      </c>
    </row>
    <row r="22" spans="1:237" s="312" customFormat="1" ht="15" customHeight="1">
      <c r="B22" s="531"/>
      <c r="C22" s="700" t="s">
        <v>93</v>
      </c>
      <c r="D22" s="701" t="s">
        <v>90</v>
      </c>
      <c r="E22" s="671">
        <v>0</v>
      </c>
    </row>
    <row r="23" spans="1:237" s="312" customFormat="1" ht="15" customHeight="1">
      <c r="B23" s="535"/>
      <c r="C23" s="702" t="s">
        <v>431</v>
      </c>
      <c r="D23" s="701" t="s">
        <v>90</v>
      </c>
      <c r="E23" s="671">
        <v>0</v>
      </c>
    </row>
    <row r="24" spans="1:237" s="312" customFormat="1" ht="15" customHeight="1">
      <c r="B24" s="536"/>
      <c r="C24" s="702" t="s">
        <v>430</v>
      </c>
      <c r="D24" s="701" t="s">
        <v>90</v>
      </c>
      <c r="E24" s="671">
        <v>0</v>
      </c>
    </row>
    <row r="25" spans="1:237">
      <c r="A25" s="312"/>
      <c r="B25" s="312"/>
      <c r="C25" s="312"/>
      <c r="D25" s="312"/>
      <c r="E25" s="312"/>
      <c r="H25" s="312"/>
      <c r="I25" s="312"/>
      <c r="J25" s="312"/>
      <c r="K25" s="312"/>
      <c r="L25" s="312"/>
      <c r="M25" s="312"/>
      <c r="N25" s="312"/>
      <c r="O25" s="312"/>
      <c r="P25" s="312"/>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row>
    <row r="26" spans="1:237" ht="42" customHeight="1">
      <c r="A26" s="540">
        <v>2</v>
      </c>
      <c r="B26" s="541" t="s">
        <v>140</v>
      </c>
      <c r="C26" s="542"/>
      <c r="D26" s="542"/>
      <c r="E26" s="542"/>
      <c r="H26" s="312"/>
      <c r="I26" s="312"/>
      <c r="J26" s="312"/>
      <c r="K26" s="312"/>
      <c r="L26" s="312"/>
      <c r="M26" s="312"/>
      <c r="N26" s="312"/>
      <c r="O26" s="312"/>
      <c r="P26" s="312"/>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row>
    <row r="27" spans="1:237" ht="21" customHeight="1" thickBot="1">
      <c r="A27" s="494" t="s">
        <v>141</v>
      </c>
      <c r="B27" s="495" t="s">
        <v>142</v>
      </c>
      <c r="C27" s="494"/>
      <c r="D27" s="494"/>
      <c r="E27" s="494"/>
      <c r="H27" s="312"/>
      <c r="I27" s="312"/>
      <c r="J27" s="312"/>
      <c r="K27" s="312"/>
      <c r="L27" s="312"/>
      <c r="M27" s="312"/>
      <c r="N27" s="312"/>
      <c r="O27" s="312"/>
      <c r="P27" s="312"/>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row>
    <row r="28" spans="1:237" ht="18.600000000000001" thickBot="1">
      <c r="A28" s="312" t="s">
        <v>143</v>
      </c>
      <c r="B28" s="366" t="s">
        <v>144</v>
      </c>
      <c r="C28" s="367" t="s">
        <v>145</v>
      </c>
      <c r="D28" s="367" t="s">
        <v>31</v>
      </c>
      <c r="E28" s="368" t="s">
        <v>77</v>
      </c>
      <c r="H28" s="312"/>
      <c r="I28" s="312"/>
      <c r="J28" s="312"/>
      <c r="K28" s="312"/>
      <c r="L28" s="312"/>
      <c r="M28" s="312"/>
      <c r="N28" s="312"/>
      <c r="O28" s="312"/>
      <c r="P28" s="312"/>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row>
    <row r="29" spans="1:237" ht="14.4" customHeight="1" thickBot="1">
      <c r="A29" s="312"/>
      <c r="B29" s="402" t="s">
        <v>146</v>
      </c>
      <c r="C29" s="666" t="s">
        <v>477</v>
      </c>
      <c r="D29" s="667" t="s">
        <v>122</v>
      </c>
      <c r="E29" s="668">
        <f>SUM(E30:E32)</f>
        <v>0</v>
      </c>
      <c r="H29" s="312"/>
      <c r="I29" s="312"/>
      <c r="J29" s="312"/>
      <c r="K29" s="312"/>
      <c r="L29" s="312"/>
      <c r="M29" s="312"/>
      <c r="N29" s="312"/>
      <c r="O29" s="312"/>
      <c r="P29" s="312"/>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row>
    <row r="30" spans="1:237" ht="14.4" customHeight="1" thickBot="1">
      <c r="A30" s="312"/>
      <c r="B30" s="406"/>
      <c r="C30" s="669" t="s">
        <v>189</v>
      </c>
      <c r="D30" s="670" t="s">
        <v>122</v>
      </c>
      <c r="E30" s="671">
        <v>0</v>
      </c>
      <c r="H30" s="312"/>
      <c r="I30" s="312"/>
      <c r="J30" s="312"/>
      <c r="K30" s="312"/>
      <c r="L30" s="312"/>
      <c r="M30" s="312"/>
      <c r="N30" s="312"/>
      <c r="O30" s="312"/>
      <c r="P30" s="312"/>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row>
    <row r="31" spans="1:237" ht="14.4" customHeight="1" thickBot="1">
      <c r="A31" s="312"/>
      <c r="B31" s="407"/>
      <c r="C31" s="669" t="s">
        <v>190</v>
      </c>
      <c r="D31" s="670" t="s">
        <v>122</v>
      </c>
      <c r="E31" s="671">
        <v>0</v>
      </c>
      <c r="H31" s="312"/>
      <c r="I31" s="312"/>
      <c r="J31" s="312"/>
      <c r="K31" s="312"/>
      <c r="L31" s="312"/>
      <c r="M31" s="312"/>
      <c r="N31" s="312"/>
      <c r="O31" s="312"/>
      <c r="P31" s="312"/>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row>
    <row r="32" spans="1:237" ht="14.4" customHeight="1" thickBot="1">
      <c r="A32" s="312"/>
      <c r="B32" s="484"/>
      <c r="C32" s="672" t="s">
        <v>478</v>
      </c>
      <c r="D32" s="670" t="s">
        <v>122</v>
      </c>
      <c r="E32" s="671">
        <v>0</v>
      </c>
      <c r="H32" s="312"/>
      <c r="I32" s="312"/>
      <c r="J32" s="312"/>
      <c r="K32" s="312"/>
      <c r="L32" s="312"/>
      <c r="M32" s="312"/>
      <c r="N32" s="312"/>
      <c r="O32" s="312"/>
      <c r="P32" s="312"/>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row>
    <row r="33" spans="1:73" s="37" customFormat="1" ht="14.4" customHeight="1" thickBot="1">
      <c r="A33" s="312"/>
      <c r="B33" s="402" t="s">
        <v>147</v>
      </c>
      <c r="C33" s="666" t="s">
        <v>479</v>
      </c>
      <c r="D33" s="667" t="s">
        <v>122</v>
      </c>
      <c r="E33" s="668">
        <f>SUM(E34:E36)</f>
        <v>0</v>
      </c>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c r="BS33" s="312"/>
      <c r="BT33" s="312"/>
      <c r="BU33" s="312"/>
    </row>
    <row r="34" spans="1:73" s="37" customFormat="1" ht="14.4" customHeight="1" thickBot="1">
      <c r="A34" s="312"/>
      <c r="B34" s="406"/>
      <c r="C34" s="672" t="s">
        <v>148</v>
      </c>
      <c r="D34" s="670" t="s">
        <v>122</v>
      </c>
      <c r="E34" s="671">
        <v>0</v>
      </c>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c r="BP34" s="312"/>
      <c r="BQ34" s="312"/>
      <c r="BR34" s="312"/>
      <c r="BS34" s="312"/>
      <c r="BT34" s="312"/>
      <c r="BU34" s="312"/>
    </row>
    <row r="35" spans="1:73" s="37" customFormat="1" ht="14.4" customHeight="1" thickBot="1">
      <c r="A35" s="312"/>
      <c r="B35" s="407"/>
      <c r="C35" s="672" t="s">
        <v>149</v>
      </c>
      <c r="D35" s="670" t="s">
        <v>122</v>
      </c>
      <c r="E35" s="671">
        <v>0</v>
      </c>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312"/>
      <c r="BQ35" s="312"/>
      <c r="BR35" s="312"/>
      <c r="BS35" s="312"/>
      <c r="BT35" s="312"/>
      <c r="BU35" s="312"/>
    </row>
    <row r="36" spans="1:73" s="37" customFormat="1" ht="14.4" customHeight="1" thickBot="1">
      <c r="A36" s="312"/>
      <c r="B36" s="408"/>
      <c r="C36" s="672" t="s">
        <v>480</v>
      </c>
      <c r="D36" s="670" t="s">
        <v>122</v>
      </c>
      <c r="E36" s="671">
        <v>0</v>
      </c>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2"/>
      <c r="BQ36" s="312"/>
      <c r="BR36" s="312"/>
      <c r="BS36" s="312"/>
      <c r="BT36" s="312"/>
      <c r="BU36" s="312"/>
    </row>
    <row r="37" spans="1:73" s="37" customFormat="1" ht="14.4" customHeight="1" thickBot="1">
      <c r="A37" s="312"/>
      <c r="B37" s="409" t="s">
        <v>150</v>
      </c>
      <c r="C37" s="666" t="s">
        <v>481</v>
      </c>
      <c r="D37" s="667" t="s">
        <v>122</v>
      </c>
      <c r="E37" s="668">
        <f>SUM(E38:E40)</f>
        <v>0</v>
      </c>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row>
    <row r="38" spans="1:73" s="37" customFormat="1" ht="14.4" customHeight="1" thickBot="1">
      <c r="A38" s="312"/>
      <c r="B38" s="407"/>
      <c r="C38" s="672" t="s">
        <v>151</v>
      </c>
      <c r="D38" s="670" t="s">
        <v>122</v>
      </c>
      <c r="E38" s="671">
        <v>0</v>
      </c>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c r="BR38" s="312"/>
      <c r="BS38" s="312"/>
      <c r="BT38" s="312"/>
      <c r="BU38" s="312"/>
    </row>
    <row r="39" spans="1:73" s="37" customFormat="1" ht="14.4" customHeight="1" thickBot="1">
      <c r="A39" s="312"/>
      <c r="B39" s="485"/>
      <c r="C39" s="672" t="s">
        <v>152</v>
      </c>
      <c r="D39" s="670" t="s">
        <v>122</v>
      </c>
      <c r="E39" s="671">
        <v>0</v>
      </c>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312"/>
      <c r="BR39" s="312"/>
      <c r="BS39" s="312"/>
      <c r="BT39" s="312"/>
      <c r="BU39" s="312"/>
    </row>
    <row r="40" spans="1:73" s="37" customFormat="1" ht="14.4" customHeight="1" thickBot="1">
      <c r="A40" s="312"/>
      <c r="B40" s="408"/>
      <c r="C40" s="672" t="s">
        <v>482</v>
      </c>
      <c r="D40" s="670" t="s">
        <v>122</v>
      </c>
      <c r="E40" s="671">
        <v>0</v>
      </c>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2"/>
      <c r="BQ40" s="312"/>
      <c r="BR40" s="312"/>
      <c r="BS40" s="312"/>
      <c r="BT40" s="312"/>
      <c r="BU40" s="312"/>
    </row>
    <row r="41" spans="1:73" s="37" customFormat="1" ht="14.4" customHeight="1" thickBot="1">
      <c r="A41" s="312"/>
      <c r="B41" s="409" t="s">
        <v>153</v>
      </c>
      <c r="C41" s="666" t="s">
        <v>483</v>
      </c>
      <c r="D41" s="667" t="s">
        <v>122</v>
      </c>
      <c r="E41" s="668">
        <f>SUM(E42:E44)</f>
        <v>0</v>
      </c>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2"/>
      <c r="BR41" s="312"/>
      <c r="BS41" s="312"/>
      <c r="BT41" s="312"/>
      <c r="BU41" s="312"/>
    </row>
    <row r="42" spans="1:73" s="37" customFormat="1" ht="14.4" customHeight="1" thickBot="1">
      <c r="A42" s="312"/>
      <c r="B42" s="485"/>
      <c r="C42" s="672" t="s">
        <v>154</v>
      </c>
      <c r="D42" s="670" t="s">
        <v>122</v>
      </c>
      <c r="E42" s="671">
        <v>0</v>
      </c>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2"/>
      <c r="BR42" s="312"/>
      <c r="BS42" s="312"/>
      <c r="BT42" s="312"/>
      <c r="BU42" s="312"/>
    </row>
    <row r="43" spans="1:73" s="37" customFormat="1" ht="14.4" customHeight="1" thickBot="1">
      <c r="A43" s="312"/>
      <c r="B43" s="406"/>
      <c r="C43" s="672" t="s">
        <v>155</v>
      </c>
      <c r="D43" s="670" t="s">
        <v>122</v>
      </c>
      <c r="E43" s="671">
        <v>0</v>
      </c>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2"/>
      <c r="BQ43" s="312"/>
      <c r="BR43" s="312"/>
      <c r="BS43" s="312"/>
      <c r="BT43" s="312"/>
      <c r="BU43" s="312"/>
    </row>
    <row r="44" spans="1:73" s="37" customFormat="1" ht="14.4" customHeight="1" thickBot="1">
      <c r="A44" s="312"/>
      <c r="B44" s="408"/>
      <c r="C44" s="672" t="s">
        <v>484</v>
      </c>
      <c r="D44" s="670" t="s">
        <v>122</v>
      </c>
      <c r="E44" s="671">
        <v>0</v>
      </c>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312"/>
      <c r="BR44" s="312"/>
      <c r="BS44" s="312"/>
      <c r="BT44" s="312"/>
      <c r="BU44" s="312"/>
    </row>
    <row r="45" spans="1:73" s="37" customFormat="1" ht="14.4" customHeight="1" thickBot="1">
      <c r="A45" s="312"/>
      <c r="B45" s="409" t="s">
        <v>524</v>
      </c>
      <c r="C45" s="666" t="s">
        <v>485</v>
      </c>
      <c r="D45" s="667" t="s">
        <v>122</v>
      </c>
      <c r="E45" s="668">
        <f>SUM(E46:E48)</f>
        <v>0</v>
      </c>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2"/>
      <c r="BQ45" s="312"/>
      <c r="BR45" s="312"/>
      <c r="BS45" s="312"/>
      <c r="BT45" s="312"/>
      <c r="BU45" s="312"/>
    </row>
    <row r="46" spans="1:73" s="37" customFormat="1" ht="14.4" customHeight="1" thickBot="1">
      <c r="A46" s="312"/>
      <c r="B46" s="407" t="s">
        <v>445</v>
      </c>
      <c r="C46" s="672" t="s">
        <v>156</v>
      </c>
      <c r="D46" s="670" t="s">
        <v>122</v>
      </c>
      <c r="E46" s="671">
        <v>0</v>
      </c>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2"/>
      <c r="BR46" s="312"/>
      <c r="BS46" s="312"/>
      <c r="BT46" s="312"/>
      <c r="BU46" s="312"/>
    </row>
    <row r="47" spans="1:73" s="37" customFormat="1" ht="14.4" customHeight="1" thickBot="1">
      <c r="A47" s="312"/>
      <c r="B47" s="485"/>
      <c r="C47" s="672" t="s">
        <v>157</v>
      </c>
      <c r="D47" s="670" t="s">
        <v>122</v>
      </c>
      <c r="E47" s="671">
        <v>0</v>
      </c>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2"/>
      <c r="BR47" s="312"/>
      <c r="BS47" s="312"/>
      <c r="BT47" s="312"/>
      <c r="BU47" s="312"/>
    </row>
    <row r="48" spans="1:73" s="37" customFormat="1" ht="15" customHeight="1" thickBot="1">
      <c r="A48" s="312"/>
      <c r="B48" s="408"/>
      <c r="C48" s="673" t="s">
        <v>486</v>
      </c>
      <c r="D48" s="674" t="s">
        <v>122</v>
      </c>
      <c r="E48" s="675">
        <v>0</v>
      </c>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2"/>
      <c r="BQ48" s="312"/>
      <c r="BR48" s="312"/>
      <c r="BS48" s="312"/>
      <c r="BT48" s="312"/>
      <c r="BU48" s="312"/>
    </row>
    <row r="49" spans="1:73" s="312" customFormat="1" ht="15.6">
      <c r="A49" s="481"/>
      <c r="B49" s="481"/>
      <c r="C49" s="481"/>
      <c r="D49" s="480"/>
      <c r="E49" s="480"/>
      <c r="F49" s="480"/>
      <c r="G49" s="480"/>
      <c r="H49" s="480"/>
      <c r="I49" s="36"/>
      <c r="J49" s="36"/>
      <c r="K49" s="36"/>
      <c r="L49" s="36"/>
      <c r="M49" s="36"/>
      <c r="N49" s="36"/>
      <c r="O49" s="36"/>
      <c r="P49" s="36"/>
    </row>
    <row r="50" spans="1:73" s="37" customFormat="1" ht="21" customHeight="1" thickBot="1">
      <c r="A50" s="494" t="s">
        <v>177</v>
      </c>
      <c r="B50" s="740" t="s">
        <v>178</v>
      </c>
      <c r="C50" s="740"/>
      <c r="D50" s="545"/>
      <c r="E50" s="545"/>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2"/>
      <c r="BR50" s="312"/>
      <c r="BS50" s="312"/>
      <c r="BT50" s="312"/>
      <c r="BU50" s="312"/>
    </row>
    <row r="51" spans="1:73" s="37" customFormat="1" ht="18.600000000000001" thickBot="1">
      <c r="A51" s="312" t="s">
        <v>179</v>
      </c>
      <c r="B51" s="366" t="s">
        <v>180</v>
      </c>
      <c r="C51" s="367" t="s">
        <v>181</v>
      </c>
      <c r="D51" s="367" t="s">
        <v>31</v>
      </c>
      <c r="E51" s="368" t="s">
        <v>77</v>
      </c>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312"/>
      <c r="BR51" s="312"/>
      <c r="BS51" s="312"/>
      <c r="BT51" s="312"/>
      <c r="BU51" s="312"/>
    </row>
    <row r="52" spans="1:73" s="37" customFormat="1" ht="15" customHeight="1" thickBot="1">
      <c r="A52" s="312"/>
      <c r="B52" s="402" t="s">
        <v>182</v>
      </c>
      <c r="C52" s="676" t="s">
        <v>490</v>
      </c>
      <c r="D52" s="677" t="s">
        <v>122</v>
      </c>
      <c r="E52" s="678">
        <v>0</v>
      </c>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2"/>
      <c r="BR52" s="312"/>
      <c r="BS52" s="312"/>
      <c r="BT52" s="312"/>
      <c r="BU52" s="312"/>
    </row>
    <row r="53" spans="1:73" s="37" customFormat="1" ht="15" customHeight="1" thickBot="1">
      <c r="A53" s="312"/>
      <c r="B53" s="407"/>
      <c r="C53" s="679" t="s">
        <v>183</v>
      </c>
      <c r="D53" s="670" t="s">
        <v>122</v>
      </c>
      <c r="E53" s="671">
        <v>0</v>
      </c>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2"/>
      <c r="BR53" s="312"/>
      <c r="BS53" s="312"/>
      <c r="BT53" s="312"/>
      <c r="BU53" s="312"/>
    </row>
    <row r="54" spans="1:73" s="37" customFormat="1" ht="15" customHeight="1" thickBot="1">
      <c r="A54" s="312"/>
      <c r="B54" s="484"/>
      <c r="C54" s="680" t="s">
        <v>184</v>
      </c>
      <c r="D54" s="674" t="s">
        <v>122</v>
      </c>
      <c r="E54" s="675">
        <v>0</v>
      </c>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c r="BR54" s="312"/>
      <c r="BS54" s="312"/>
      <c r="BT54" s="312"/>
      <c r="BU54" s="312"/>
    </row>
    <row r="55" spans="1:73" s="312" customFormat="1" ht="15.6">
      <c r="A55" s="481"/>
      <c r="B55" s="481"/>
      <c r="C55" s="481"/>
      <c r="D55" s="480"/>
      <c r="E55" s="480"/>
      <c r="F55" s="480"/>
      <c r="G55" s="480"/>
      <c r="H55" s="480"/>
      <c r="I55" s="36"/>
      <c r="J55" s="36"/>
      <c r="K55" s="36"/>
      <c r="L55" s="36"/>
      <c r="M55" s="36"/>
      <c r="N55" s="36"/>
      <c r="O55" s="36"/>
      <c r="P55" s="36"/>
    </row>
    <row r="56" spans="1:73" s="37" customFormat="1" ht="21" customHeight="1" thickBot="1">
      <c r="A56" s="494" t="s">
        <v>186</v>
      </c>
      <c r="B56" s="740" t="s">
        <v>434</v>
      </c>
      <c r="C56" s="740"/>
      <c r="D56" s="494"/>
      <c r="E56" s="494"/>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2"/>
      <c r="BP56" s="312"/>
      <c r="BQ56" s="312"/>
      <c r="BR56" s="312"/>
      <c r="BS56" s="312"/>
      <c r="BT56" s="312"/>
      <c r="BU56" s="312"/>
    </row>
    <row r="57" spans="1:73" s="37" customFormat="1" ht="18.600000000000001" thickBot="1">
      <c r="A57" s="312" t="s">
        <v>188</v>
      </c>
      <c r="B57" s="366" t="s">
        <v>180</v>
      </c>
      <c r="C57" s="367" t="s">
        <v>435</v>
      </c>
      <c r="D57" s="367" t="s">
        <v>31</v>
      </c>
      <c r="E57" s="368" t="s">
        <v>77</v>
      </c>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c r="BP57" s="312"/>
      <c r="BQ57" s="312"/>
      <c r="BR57" s="312"/>
      <c r="BS57" s="312"/>
      <c r="BT57" s="312"/>
      <c r="BU57" s="312"/>
    </row>
    <row r="58" spans="1:73" s="37" customFormat="1" ht="14.4" customHeight="1" thickBot="1">
      <c r="A58" s="312"/>
      <c r="B58" s="402" t="s">
        <v>436</v>
      </c>
      <c r="C58" s="666" t="s">
        <v>499</v>
      </c>
      <c r="D58" s="667" t="s">
        <v>122</v>
      </c>
      <c r="E58" s="668">
        <f>SUM(E59:E61)</f>
        <v>0</v>
      </c>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2"/>
      <c r="AZ58" s="312"/>
      <c r="BA58" s="312"/>
      <c r="BB58" s="312"/>
      <c r="BC58" s="312"/>
      <c r="BD58" s="312"/>
      <c r="BE58" s="312"/>
      <c r="BF58" s="312"/>
      <c r="BG58" s="312"/>
      <c r="BH58" s="312"/>
      <c r="BI58" s="312"/>
      <c r="BJ58" s="312"/>
      <c r="BK58" s="312"/>
      <c r="BL58" s="312"/>
      <c r="BM58" s="312"/>
      <c r="BN58" s="312"/>
      <c r="BO58" s="312"/>
      <c r="BP58" s="312"/>
      <c r="BQ58" s="312"/>
      <c r="BR58" s="312"/>
      <c r="BS58" s="312"/>
      <c r="BT58" s="312"/>
      <c r="BU58" s="312"/>
    </row>
    <row r="59" spans="1:73" s="37" customFormat="1" ht="14.4" customHeight="1" thickBot="1">
      <c r="A59" s="312"/>
      <c r="B59" s="407"/>
      <c r="C59" s="679" t="s">
        <v>491</v>
      </c>
      <c r="D59" s="670" t="s">
        <v>122</v>
      </c>
      <c r="E59" s="671">
        <v>0</v>
      </c>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2"/>
      <c r="BR59" s="312"/>
      <c r="BS59" s="312"/>
      <c r="BT59" s="312"/>
      <c r="BU59" s="312"/>
    </row>
    <row r="60" spans="1:73" s="37" customFormat="1" ht="14.4" customHeight="1" thickBot="1">
      <c r="A60" s="312"/>
      <c r="B60" s="407"/>
      <c r="C60" s="679" t="s">
        <v>492</v>
      </c>
      <c r="D60" s="670" t="s">
        <v>122</v>
      </c>
      <c r="E60" s="671">
        <v>0</v>
      </c>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row>
    <row r="61" spans="1:73" s="37" customFormat="1" ht="15" customHeight="1" thickBot="1">
      <c r="A61" s="312"/>
      <c r="B61" s="484"/>
      <c r="C61" s="680" t="s">
        <v>493</v>
      </c>
      <c r="D61" s="674" t="s">
        <v>122</v>
      </c>
      <c r="E61" s="675">
        <v>0</v>
      </c>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312"/>
      <c r="BO61" s="312"/>
      <c r="BP61" s="312"/>
      <c r="BQ61" s="312"/>
      <c r="BR61" s="312"/>
      <c r="BS61" s="312"/>
      <c r="BT61" s="312"/>
      <c r="BU61" s="312"/>
    </row>
    <row r="62" spans="1:73" s="37" customFormat="1" ht="15" customHeight="1">
      <c r="A62" s="312"/>
      <c r="B62" s="561"/>
      <c r="C62" s="469"/>
      <c r="D62" s="470"/>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12"/>
      <c r="AZ62" s="312"/>
      <c r="BA62" s="312"/>
      <c r="BB62" s="312"/>
      <c r="BC62" s="312"/>
      <c r="BD62" s="312"/>
      <c r="BE62" s="312"/>
      <c r="BF62" s="312"/>
      <c r="BG62" s="312"/>
      <c r="BH62" s="312"/>
      <c r="BI62" s="312"/>
      <c r="BJ62" s="312"/>
      <c r="BK62" s="312"/>
      <c r="BL62" s="312"/>
      <c r="BM62" s="312"/>
      <c r="BN62" s="312"/>
      <c r="BO62" s="312"/>
      <c r="BP62" s="312"/>
      <c r="BQ62" s="312"/>
      <c r="BR62" s="312"/>
      <c r="BS62" s="312"/>
      <c r="BT62" s="312"/>
      <c r="BU62" s="312"/>
    </row>
    <row r="63" spans="1:73" s="37" customFormat="1" ht="42" customHeight="1">
      <c r="A63" s="547">
        <v>3</v>
      </c>
      <c r="B63" s="741" t="s">
        <v>192</v>
      </c>
      <c r="C63" s="741"/>
      <c r="D63" s="741"/>
      <c r="E63" s="741"/>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2"/>
      <c r="BR63" s="312"/>
      <c r="BS63" s="312"/>
      <c r="BT63" s="312"/>
      <c r="BU63" s="312"/>
    </row>
    <row r="64" spans="1:73" s="37" customFormat="1" ht="21" customHeight="1">
      <c r="A64" s="494" t="s">
        <v>193</v>
      </c>
      <c r="B64" s="495" t="s">
        <v>194</v>
      </c>
      <c r="C64" s="548"/>
      <c r="D64" s="548"/>
      <c r="E64" s="548"/>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2"/>
      <c r="BR64" s="312"/>
      <c r="BS64" s="312"/>
      <c r="BT64" s="312"/>
      <c r="BU64" s="312"/>
    </row>
    <row r="65" spans="1:73" s="37" customFormat="1" ht="15" hidden="1" customHeight="1" thickBot="1">
      <c r="A65" s="499"/>
      <c r="B65" s="500"/>
      <c r="C65" s="499"/>
      <c r="D65" s="499"/>
      <c r="E65" s="499"/>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2"/>
      <c r="BR65" s="312"/>
      <c r="BS65" s="312"/>
      <c r="BT65" s="312"/>
      <c r="BU65" s="312"/>
    </row>
    <row r="66" spans="1:73" s="37" customFormat="1" ht="14.4" customHeight="1" thickBot="1">
      <c r="A66" s="501" t="s">
        <v>6</v>
      </c>
      <c r="B66" s="716" t="s">
        <v>530</v>
      </c>
      <c r="C66" s="717"/>
      <c r="D66" s="717"/>
      <c r="E66" s="718"/>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2"/>
      <c r="BR66" s="312"/>
      <c r="BS66" s="312"/>
    </row>
    <row r="67" spans="1:73" s="37" customFormat="1" ht="19.5" customHeight="1" thickBot="1">
      <c r="A67" s="312" t="s">
        <v>195</v>
      </c>
      <c r="B67" s="366" t="s">
        <v>202</v>
      </c>
      <c r="C67" s="367" t="s">
        <v>498</v>
      </c>
      <c r="D67" s="367" t="s">
        <v>31</v>
      </c>
      <c r="E67" s="368" t="s">
        <v>77</v>
      </c>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c r="BR67" s="312"/>
      <c r="BS67" s="312"/>
      <c r="BT67" s="312"/>
      <c r="BU67" s="312"/>
    </row>
    <row r="68" spans="1:73" s="37" customFormat="1" ht="15" customHeight="1" thickBot="1">
      <c r="A68" s="312"/>
      <c r="B68" s="376" t="s">
        <v>203</v>
      </c>
      <c r="C68" s="676" t="s">
        <v>204</v>
      </c>
      <c r="D68" s="677" t="s">
        <v>122</v>
      </c>
      <c r="E68" s="678">
        <v>0</v>
      </c>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row>
    <row r="69" spans="1:73" s="37" customFormat="1" ht="15" customHeight="1" thickBot="1">
      <c r="A69" s="312"/>
      <c r="B69" s="387"/>
      <c r="C69" s="679" t="s">
        <v>205</v>
      </c>
      <c r="D69" s="670" t="s">
        <v>122</v>
      </c>
      <c r="E69" s="671">
        <v>0</v>
      </c>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c r="AP69" s="312"/>
      <c r="AQ69" s="312"/>
      <c r="AR69" s="312"/>
      <c r="AS69" s="312"/>
      <c r="AT69" s="312"/>
      <c r="AU69" s="312"/>
      <c r="AV69" s="312"/>
      <c r="AW69" s="312"/>
      <c r="AX69" s="312"/>
      <c r="AY69" s="312"/>
      <c r="AZ69" s="312"/>
      <c r="BA69" s="312"/>
      <c r="BB69" s="312"/>
      <c r="BC69" s="312"/>
      <c r="BD69" s="312"/>
      <c r="BE69" s="312"/>
      <c r="BF69" s="312"/>
      <c r="BG69" s="312"/>
      <c r="BH69" s="312"/>
      <c r="BI69" s="312"/>
      <c r="BJ69" s="312"/>
      <c r="BK69" s="312"/>
      <c r="BL69" s="312"/>
      <c r="BM69" s="312"/>
      <c r="BN69" s="312"/>
      <c r="BO69" s="312"/>
      <c r="BP69" s="312"/>
      <c r="BQ69" s="312"/>
      <c r="BR69" s="312"/>
      <c r="BS69" s="312"/>
      <c r="BT69" s="312"/>
      <c r="BU69" s="312"/>
    </row>
    <row r="70" spans="1:73" s="37" customFormat="1" ht="15" customHeight="1" thickBot="1">
      <c r="A70" s="312"/>
      <c r="B70" s="388"/>
      <c r="C70" s="679" t="s">
        <v>206</v>
      </c>
      <c r="D70" s="670" t="s">
        <v>122</v>
      </c>
      <c r="E70" s="671">
        <v>0</v>
      </c>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c r="AP70" s="312"/>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c r="BP70" s="312"/>
      <c r="BQ70" s="312"/>
      <c r="BR70" s="312"/>
      <c r="BS70" s="312"/>
      <c r="BT70" s="312"/>
      <c r="BU70" s="312"/>
    </row>
    <row r="71" spans="1:73" s="37" customFormat="1" ht="15" customHeight="1" thickBot="1">
      <c r="A71" s="312"/>
      <c r="B71" s="383"/>
      <c r="C71" s="679" t="s">
        <v>207</v>
      </c>
      <c r="D71" s="670" t="s">
        <v>122</v>
      </c>
      <c r="E71" s="671">
        <v>0</v>
      </c>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c r="BP71" s="312"/>
      <c r="BQ71" s="312"/>
      <c r="BR71" s="312"/>
      <c r="BS71" s="312"/>
      <c r="BT71" s="312"/>
      <c r="BU71" s="312"/>
    </row>
    <row r="72" spans="1:73" s="37" customFormat="1" ht="15" customHeight="1" thickBot="1">
      <c r="A72" s="312"/>
      <c r="B72" s="388"/>
      <c r="C72" s="679" t="s">
        <v>208</v>
      </c>
      <c r="D72" s="670" t="s">
        <v>122</v>
      </c>
      <c r="E72" s="671">
        <v>0</v>
      </c>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12"/>
      <c r="AN72" s="312"/>
      <c r="AO72" s="312"/>
      <c r="AP72" s="312"/>
      <c r="AQ72" s="312"/>
      <c r="AR72" s="312"/>
      <c r="AS72" s="312"/>
      <c r="AT72" s="312"/>
      <c r="AU72" s="312"/>
      <c r="AV72" s="312"/>
      <c r="AW72" s="312"/>
      <c r="AX72" s="312"/>
      <c r="AY72" s="312"/>
      <c r="AZ72" s="312"/>
      <c r="BA72" s="312"/>
      <c r="BB72" s="312"/>
      <c r="BC72" s="312"/>
      <c r="BD72" s="312"/>
      <c r="BE72" s="312"/>
      <c r="BF72" s="312"/>
      <c r="BG72" s="312"/>
      <c r="BH72" s="312"/>
      <c r="BI72" s="312"/>
      <c r="BJ72" s="312"/>
      <c r="BK72" s="312"/>
      <c r="BL72" s="312"/>
      <c r="BM72" s="312"/>
      <c r="BN72" s="312"/>
      <c r="BO72" s="312"/>
      <c r="BP72" s="312"/>
      <c r="BQ72" s="312"/>
      <c r="BR72" s="312"/>
      <c r="BS72" s="312"/>
      <c r="BT72" s="312"/>
      <c r="BU72" s="312"/>
    </row>
    <row r="73" spans="1:73" s="37" customFormat="1" ht="15" customHeight="1" thickBot="1">
      <c r="A73" s="312"/>
      <c r="B73" s="383"/>
      <c r="C73" s="679" t="s">
        <v>528</v>
      </c>
      <c r="D73" s="670" t="s">
        <v>122</v>
      </c>
      <c r="E73" s="671">
        <v>0</v>
      </c>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c r="BR73" s="312"/>
      <c r="BS73" s="312"/>
      <c r="BT73" s="312"/>
      <c r="BU73" s="312"/>
    </row>
    <row r="74" spans="1:73" s="37" customFormat="1" ht="15" customHeight="1" thickBot="1">
      <c r="A74" s="312"/>
      <c r="B74" s="389"/>
      <c r="C74" s="680" t="s">
        <v>529</v>
      </c>
      <c r="D74" s="674" t="s">
        <v>122</v>
      </c>
      <c r="E74" s="675">
        <v>0</v>
      </c>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c r="BP74" s="312"/>
      <c r="BQ74" s="312"/>
      <c r="BR74" s="312"/>
      <c r="BS74" s="312"/>
      <c r="BT74" s="312"/>
      <c r="BU74" s="312"/>
    </row>
    <row r="75" spans="1:73" s="37" customFormat="1" ht="15" customHeight="1">
      <c r="A75" s="312"/>
      <c r="B75" s="312"/>
      <c r="C75" s="312"/>
      <c r="D75" s="312"/>
      <c r="E75" s="312"/>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312"/>
      <c r="AY75" s="312"/>
      <c r="AZ75" s="312"/>
      <c r="BA75" s="312"/>
      <c r="BB75" s="312"/>
      <c r="BC75" s="312"/>
      <c r="BD75" s="312"/>
      <c r="BE75" s="312"/>
      <c r="BF75" s="312"/>
      <c r="BG75" s="312"/>
      <c r="BH75" s="312"/>
      <c r="BI75" s="312"/>
      <c r="BJ75" s="312"/>
      <c r="BK75" s="312"/>
      <c r="BL75" s="312"/>
      <c r="BM75" s="312"/>
      <c r="BN75" s="312"/>
      <c r="BO75" s="312"/>
      <c r="BP75" s="312"/>
      <c r="BQ75" s="312"/>
      <c r="BR75" s="312"/>
      <c r="BS75" s="312"/>
      <c r="BT75" s="312"/>
      <c r="BU75" s="312"/>
    </row>
    <row r="76" spans="1:73" s="37" customFormat="1" ht="21" customHeight="1">
      <c r="A76" s="562" t="s">
        <v>209</v>
      </c>
      <c r="B76" s="495" t="s">
        <v>210</v>
      </c>
      <c r="C76" s="494"/>
      <c r="D76" s="494"/>
      <c r="E76" s="494"/>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2"/>
      <c r="BO76" s="312"/>
      <c r="BP76" s="312"/>
      <c r="BQ76" s="312"/>
      <c r="BR76" s="312"/>
      <c r="BS76" s="312"/>
      <c r="BT76" s="312"/>
      <c r="BU76" s="312"/>
    </row>
    <row r="77" spans="1:73" s="37" customFormat="1" ht="15" hidden="1" customHeight="1" thickBot="1">
      <c r="A77" s="499"/>
      <c r="B77" s="500"/>
      <c r="C77" s="499"/>
      <c r="D77" s="499"/>
      <c r="E77" s="499"/>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2"/>
      <c r="AS77" s="312"/>
      <c r="AT77" s="312"/>
      <c r="AU77" s="312"/>
      <c r="AV77" s="312"/>
      <c r="AW77" s="312"/>
      <c r="AX77" s="312"/>
      <c r="AY77" s="312"/>
      <c r="AZ77" s="312"/>
      <c r="BA77" s="312"/>
      <c r="BB77" s="312"/>
      <c r="BC77" s="312"/>
      <c r="BD77" s="312"/>
      <c r="BE77" s="312"/>
      <c r="BF77" s="312"/>
      <c r="BG77" s="312"/>
      <c r="BH77" s="312"/>
      <c r="BI77" s="312"/>
      <c r="BJ77" s="312"/>
      <c r="BK77" s="312"/>
      <c r="BL77" s="312"/>
      <c r="BM77" s="312"/>
      <c r="BN77" s="312"/>
      <c r="BO77" s="312"/>
      <c r="BP77" s="312"/>
      <c r="BQ77" s="312"/>
      <c r="BR77" s="312"/>
      <c r="BS77" s="312"/>
      <c r="BT77" s="312"/>
      <c r="BU77" s="312"/>
    </row>
    <row r="78" spans="1:73" s="37" customFormat="1" ht="15" customHeight="1" thickBot="1">
      <c r="A78" s="501" t="s">
        <v>6</v>
      </c>
      <c r="B78" s="716" t="s">
        <v>534</v>
      </c>
      <c r="C78" s="717"/>
      <c r="D78" s="717"/>
      <c r="E78" s="718"/>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2"/>
      <c r="BQ78" s="312"/>
      <c r="BR78" s="312"/>
      <c r="BS78" s="312"/>
      <c r="BT78" s="312"/>
      <c r="BU78" s="312"/>
    </row>
    <row r="79" spans="1:73" s="37" customFormat="1" ht="19.5" customHeight="1" thickBot="1">
      <c r="A79" s="312" t="s">
        <v>211</v>
      </c>
      <c r="B79" s="366" t="s">
        <v>212</v>
      </c>
      <c r="C79" s="367" t="s">
        <v>69</v>
      </c>
      <c r="D79" s="367" t="s">
        <v>31</v>
      </c>
      <c r="E79" s="368" t="s">
        <v>77</v>
      </c>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c r="BP79" s="312"/>
      <c r="BQ79" s="312"/>
      <c r="BR79" s="312"/>
      <c r="BS79" s="312"/>
      <c r="BT79" s="312"/>
      <c r="BU79" s="312"/>
    </row>
    <row r="80" spans="1:73" s="37" customFormat="1" ht="15" customHeight="1" thickBot="1">
      <c r="A80" s="312"/>
      <c r="B80" s="414" t="s">
        <v>213</v>
      </c>
      <c r="C80" s="676" t="s">
        <v>214</v>
      </c>
      <c r="D80" s="677" t="s">
        <v>122</v>
      </c>
      <c r="E80" s="678">
        <v>0</v>
      </c>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2"/>
      <c r="BR80" s="312"/>
      <c r="BS80" s="312"/>
      <c r="BT80" s="312"/>
      <c r="BU80" s="312"/>
    </row>
    <row r="81" spans="1:73" s="37" customFormat="1" ht="15" customHeight="1" thickBot="1">
      <c r="A81" s="312"/>
      <c r="B81" s="376" t="s">
        <v>215</v>
      </c>
      <c r="C81" s="676" t="s">
        <v>216</v>
      </c>
      <c r="D81" s="677" t="s">
        <v>122</v>
      </c>
      <c r="E81" s="678">
        <v>0</v>
      </c>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c r="BQ81" s="312"/>
      <c r="BR81" s="312"/>
      <c r="BS81" s="312"/>
      <c r="BT81" s="312"/>
      <c r="BU81" s="312"/>
    </row>
    <row r="82" spans="1:73" s="37" customFormat="1" ht="15" customHeight="1" thickBot="1">
      <c r="A82" s="312"/>
      <c r="B82" s="387"/>
      <c r="C82" s="679" t="s">
        <v>217</v>
      </c>
      <c r="D82" s="670" t="s">
        <v>122</v>
      </c>
      <c r="E82" s="671">
        <v>0</v>
      </c>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c r="BP82" s="312"/>
      <c r="BQ82" s="312"/>
      <c r="BR82" s="312"/>
      <c r="BS82" s="312"/>
      <c r="BT82" s="312"/>
      <c r="BU82" s="312"/>
    </row>
    <row r="83" spans="1:73" s="37" customFormat="1" ht="15" customHeight="1" thickBot="1">
      <c r="A83" s="312"/>
      <c r="B83" s="388"/>
      <c r="C83" s="679" t="s">
        <v>218</v>
      </c>
      <c r="D83" s="670" t="s">
        <v>122</v>
      </c>
      <c r="E83" s="671">
        <v>0</v>
      </c>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c r="BR83" s="312"/>
      <c r="BS83" s="312"/>
      <c r="BT83" s="312"/>
      <c r="BU83" s="312"/>
    </row>
    <row r="84" spans="1:73" s="37" customFormat="1" ht="15" customHeight="1" thickBot="1">
      <c r="A84" s="312"/>
      <c r="B84" s="383"/>
      <c r="C84" s="679" t="s">
        <v>219</v>
      </c>
      <c r="D84" s="670" t="s">
        <v>122</v>
      </c>
      <c r="E84" s="671">
        <v>0</v>
      </c>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2"/>
      <c r="BR84" s="312"/>
      <c r="BS84" s="312"/>
      <c r="BT84" s="312"/>
      <c r="BU84" s="312"/>
    </row>
    <row r="85" spans="1:73" s="37" customFormat="1" ht="15" customHeight="1" thickBot="1">
      <c r="A85" s="312"/>
      <c r="B85" s="388"/>
      <c r="C85" s="679" t="s">
        <v>220</v>
      </c>
      <c r="D85" s="670" t="s">
        <v>122</v>
      </c>
      <c r="E85" s="671">
        <v>0</v>
      </c>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2"/>
      <c r="BO85" s="312"/>
      <c r="BP85" s="312"/>
      <c r="BQ85" s="312"/>
      <c r="BR85" s="312"/>
      <c r="BS85" s="312"/>
      <c r="BT85" s="312"/>
      <c r="BU85" s="312"/>
    </row>
    <row r="86" spans="1:73" s="37" customFormat="1" ht="15" customHeight="1" thickBot="1">
      <c r="A86" s="312"/>
      <c r="B86" s="383"/>
      <c r="C86" s="681" t="s">
        <v>221</v>
      </c>
      <c r="D86" s="670" t="s">
        <v>122</v>
      </c>
      <c r="E86" s="671">
        <v>0</v>
      </c>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312"/>
      <c r="AQ86" s="312"/>
      <c r="AR86" s="312"/>
      <c r="AS86" s="312"/>
      <c r="AT86" s="312"/>
      <c r="AU86" s="312"/>
      <c r="AV86" s="312"/>
      <c r="AW86" s="312"/>
      <c r="AX86" s="312"/>
      <c r="AY86" s="312"/>
      <c r="AZ86" s="312"/>
      <c r="BA86" s="312"/>
      <c r="BB86" s="312"/>
      <c r="BC86" s="312"/>
      <c r="BD86" s="312"/>
      <c r="BE86" s="312"/>
      <c r="BF86" s="312"/>
      <c r="BG86" s="312"/>
      <c r="BH86" s="312"/>
      <c r="BI86" s="312"/>
      <c r="BJ86" s="312"/>
      <c r="BK86" s="312"/>
      <c r="BL86" s="312"/>
      <c r="BM86" s="312"/>
      <c r="BN86" s="312"/>
      <c r="BO86" s="312"/>
      <c r="BP86" s="312"/>
      <c r="BQ86" s="312"/>
      <c r="BR86" s="312"/>
      <c r="BS86" s="312"/>
      <c r="BT86" s="312"/>
      <c r="BU86" s="312"/>
    </row>
    <row r="87" spans="1:73" s="37" customFormat="1" ht="15" customHeight="1" thickBot="1">
      <c r="A87" s="312"/>
      <c r="B87" s="389"/>
      <c r="C87" s="681" t="s">
        <v>222</v>
      </c>
      <c r="D87" s="670" t="s">
        <v>122</v>
      </c>
      <c r="E87" s="671">
        <v>0</v>
      </c>
      <c r="F87" s="312"/>
      <c r="G87" s="312"/>
      <c r="H87" s="36"/>
      <c r="I87" s="36"/>
      <c r="J87" s="36"/>
      <c r="K87" s="36"/>
      <c r="L87" s="36"/>
      <c r="M87" s="36"/>
      <c r="N87" s="36"/>
      <c r="O87" s="36"/>
      <c r="P87" s="36"/>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312"/>
      <c r="AP87" s="312"/>
      <c r="AQ87" s="312"/>
      <c r="AR87" s="312"/>
      <c r="AS87" s="312"/>
      <c r="AT87" s="312"/>
      <c r="AU87" s="312"/>
      <c r="AV87" s="312"/>
      <c r="AW87" s="312"/>
      <c r="AX87" s="312"/>
      <c r="AY87" s="312"/>
      <c r="AZ87" s="312"/>
      <c r="BA87" s="312"/>
      <c r="BB87" s="312"/>
      <c r="BC87" s="312"/>
      <c r="BD87" s="312"/>
      <c r="BE87" s="312"/>
      <c r="BF87" s="312"/>
      <c r="BG87" s="312"/>
      <c r="BH87" s="312"/>
      <c r="BI87" s="312"/>
      <c r="BJ87" s="312"/>
      <c r="BK87" s="312"/>
      <c r="BL87" s="312"/>
      <c r="BM87" s="312"/>
      <c r="BN87" s="312"/>
      <c r="BO87" s="312"/>
      <c r="BP87" s="312"/>
      <c r="BQ87" s="312"/>
      <c r="BR87" s="312"/>
      <c r="BS87" s="312"/>
      <c r="BT87" s="312"/>
      <c r="BU87" s="312"/>
    </row>
    <row r="88" spans="1:73" s="37" customFormat="1" ht="15" customHeight="1" thickBot="1">
      <c r="A88" s="312"/>
      <c r="B88" s="419" t="s">
        <v>500</v>
      </c>
      <c r="C88" s="682" t="s">
        <v>223</v>
      </c>
      <c r="D88" s="677" t="s">
        <v>122</v>
      </c>
      <c r="E88" s="678">
        <v>0</v>
      </c>
      <c r="F88" s="551"/>
      <c r="G88" s="312"/>
      <c r="H88" s="36"/>
      <c r="I88" s="36"/>
      <c r="J88" s="36"/>
      <c r="K88" s="36"/>
      <c r="L88" s="36"/>
      <c r="M88" s="36"/>
      <c r="N88" s="36"/>
      <c r="O88" s="36"/>
      <c r="P88" s="36"/>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c r="BP88" s="312"/>
      <c r="BQ88" s="312"/>
      <c r="BR88" s="312"/>
      <c r="BS88" s="312"/>
      <c r="BT88" s="312"/>
      <c r="BU88" s="312"/>
    </row>
    <row r="89" spans="1:73" s="37" customFormat="1" ht="16.2" thickBot="1">
      <c r="A89" s="312"/>
      <c r="B89" s="383" t="s">
        <v>445</v>
      </c>
      <c r="C89" s="683" t="s">
        <v>224</v>
      </c>
      <c r="D89" s="670" t="s">
        <v>122</v>
      </c>
      <c r="E89" s="671">
        <v>0</v>
      </c>
      <c r="F89" s="312"/>
      <c r="G89" s="312"/>
      <c r="H89" s="36"/>
      <c r="I89" s="36"/>
      <c r="J89" s="36"/>
      <c r="K89" s="36"/>
      <c r="L89" s="36"/>
      <c r="M89" s="36"/>
      <c r="N89" s="36"/>
      <c r="O89" s="36"/>
      <c r="P89" s="36"/>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c r="BR89" s="312"/>
      <c r="BS89" s="312"/>
      <c r="BT89" s="312"/>
      <c r="BU89" s="312"/>
    </row>
    <row r="90" spans="1:73" s="37" customFormat="1" ht="16.2" thickBot="1">
      <c r="A90" s="312"/>
      <c r="B90" s="388"/>
      <c r="C90" s="683" t="s">
        <v>225</v>
      </c>
      <c r="D90" s="670" t="s">
        <v>122</v>
      </c>
      <c r="E90" s="671">
        <v>0</v>
      </c>
      <c r="F90" s="312"/>
      <c r="G90" s="312"/>
      <c r="H90" s="36"/>
      <c r="I90" s="36"/>
      <c r="J90" s="36"/>
      <c r="K90" s="36"/>
      <c r="L90" s="36"/>
      <c r="M90" s="36"/>
      <c r="N90" s="36"/>
      <c r="O90" s="36"/>
      <c r="P90" s="36"/>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c r="BR90" s="312"/>
      <c r="BS90" s="312"/>
      <c r="BT90" s="312"/>
      <c r="BU90" s="312"/>
    </row>
    <row r="91" spans="1:73" s="37" customFormat="1" ht="16.2" thickBot="1">
      <c r="A91" s="312"/>
      <c r="B91" s="383"/>
      <c r="C91" s="683" t="s">
        <v>226</v>
      </c>
      <c r="D91" s="670" t="s">
        <v>122</v>
      </c>
      <c r="E91" s="671">
        <v>0</v>
      </c>
      <c r="F91" s="312"/>
      <c r="G91" s="312"/>
      <c r="H91" s="36"/>
      <c r="I91" s="36"/>
      <c r="J91" s="36"/>
      <c r="K91" s="36"/>
      <c r="L91" s="36"/>
      <c r="M91" s="36"/>
      <c r="N91" s="36"/>
      <c r="O91" s="36"/>
      <c r="P91" s="36"/>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c r="BT91" s="312"/>
      <c r="BU91" s="312"/>
    </row>
    <row r="92" spans="1:73" s="37" customFormat="1" ht="16.2" thickBot="1">
      <c r="A92" s="312"/>
      <c r="B92" s="389"/>
      <c r="C92" s="684" t="s">
        <v>227</v>
      </c>
      <c r="D92" s="674" t="s">
        <v>122</v>
      </c>
      <c r="E92" s="675">
        <v>0</v>
      </c>
      <c r="F92" s="312"/>
      <c r="G92" s="312"/>
      <c r="H92" s="36"/>
      <c r="I92" s="36"/>
      <c r="J92" s="36"/>
      <c r="K92" s="36"/>
      <c r="L92" s="36"/>
      <c r="M92" s="36"/>
      <c r="N92" s="36"/>
      <c r="O92" s="36"/>
      <c r="P92" s="36"/>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c r="BP92" s="312"/>
      <c r="BQ92" s="312"/>
      <c r="BR92" s="312"/>
      <c r="BS92" s="312"/>
      <c r="BT92" s="312"/>
      <c r="BU92" s="312"/>
    </row>
    <row r="93" spans="1:73" s="312" customFormat="1" ht="15.6">
      <c r="A93" s="481"/>
      <c r="B93" s="481"/>
      <c r="C93" s="481"/>
      <c r="D93" s="480"/>
      <c r="E93" s="480"/>
      <c r="F93" s="480"/>
      <c r="G93" s="480"/>
      <c r="H93" s="480"/>
      <c r="I93" s="36"/>
      <c r="J93" s="36"/>
      <c r="K93" s="36"/>
      <c r="L93" s="36"/>
      <c r="M93" s="36"/>
      <c r="N93" s="36"/>
      <c r="O93" s="36"/>
      <c r="P93" s="36"/>
    </row>
    <row r="94" spans="1:73" s="37" customFormat="1" ht="118.5" customHeight="1">
      <c r="A94" s="550" t="s">
        <v>8</v>
      </c>
      <c r="B94" s="737" t="s">
        <v>520</v>
      </c>
      <c r="C94" s="738"/>
      <c r="D94" s="738"/>
      <c r="E94" s="739"/>
      <c r="F94" s="551"/>
      <c r="G94" s="312"/>
      <c r="H94" s="36"/>
      <c r="I94" s="36"/>
      <c r="J94" s="36"/>
      <c r="K94" s="36"/>
      <c r="L94" s="36"/>
      <c r="M94" s="36"/>
      <c r="N94" s="36"/>
      <c r="O94" s="36"/>
      <c r="P94" s="36"/>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c r="BT94" s="312"/>
      <c r="BU94" s="312"/>
    </row>
    <row r="95" spans="1:73" s="312" customFormat="1">
      <c r="H95" s="36"/>
      <c r="I95" s="36"/>
      <c r="J95" s="36"/>
      <c r="K95" s="36"/>
      <c r="L95" s="36"/>
      <c r="M95" s="36"/>
      <c r="N95" s="36"/>
      <c r="O95" s="36"/>
      <c r="P95" s="36"/>
    </row>
    <row r="96" spans="1:73" s="312" customFormat="1">
      <c r="H96" s="36"/>
      <c r="I96" s="36"/>
      <c r="J96" s="36"/>
      <c r="K96" s="36"/>
      <c r="L96" s="36"/>
      <c r="M96" s="36"/>
      <c r="N96" s="36"/>
      <c r="O96" s="36"/>
      <c r="P96" s="36"/>
    </row>
    <row r="97" spans="2:16" s="312" customFormat="1">
      <c r="H97" s="36"/>
      <c r="I97" s="36"/>
      <c r="J97" s="36"/>
      <c r="K97" s="36"/>
      <c r="L97" s="36"/>
      <c r="M97" s="36"/>
      <c r="N97" s="36"/>
      <c r="O97" s="36"/>
      <c r="P97" s="36"/>
    </row>
    <row r="98" spans="2:16" s="312" customFormat="1">
      <c r="H98" s="36"/>
      <c r="I98" s="36"/>
      <c r="J98" s="36"/>
      <c r="K98" s="36"/>
      <c r="L98" s="36"/>
      <c r="M98" s="36"/>
      <c r="N98" s="36"/>
      <c r="O98" s="36"/>
      <c r="P98" s="36"/>
    </row>
    <row r="99" spans="2:16" s="312" customFormat="1">
      <c r="H99" s="36"/>
      <c r="I99" s="36"/>
      <c r="J99" s="36"/>
      <c r="K99" s="36"/>
      <c r="L99" s="36"/>
      <c r="M99" s="36"/>
      <c r="N99" s="36"/>
      <c r="O99" s="36"/>
      <c r="P99" s="36"/>
    </row>
    <row r="100" spans="2:16" s="312" customFormat="1">
      <c r="H100" s="36"/>
      <c r="I100" s="36"/>
      <c r="J100" s="36"/>
      <c r="K100" s="36"/>
      <c r="L100" s="36"/>
      <c r="M100" s="36"/>
      <c r="N100" s="36"/>
      <c r="O100" s="36"/>
      <c r="P100" s="36"/>
    </row>
    <row r="101" spans="2:16" s="312" customFormat="1">
      <c r="H101" s="36"/>
      <c r="I101" s="36"/>
      <c r="J101" s="36"/>
      <c r="K101" s="36"/>
      <c r="L101" s="36"/>
      <c r="M101" s="36"/>
      <c r="N101" s="36"/>
      <c r="O101" s="36"/>
      <c r="P101" s="36"/>
    </row>
    <row r="102" spans="2:16" s="312" customFormat="1">
      <c r="H102" s="36"/>
      <c r="I102" s="36"/>
      <c r="J102" s="36"/>
      <c r="K102" s="36"/>
      <c r="L102" s="36"/>
      <c r="M102" s="36"/>
      <c r="N102" s="36"/>
      <c r="O102" s="36"/>
      <c r="P102" s="36"/>
    </row>
    <row r="103" spans="2:16" s="312" customFormat="1">
      <c r="H103" s="36"/>
      <c r="I103" s="36"/>
      <c r="J103" s="36"/>
      <c r="K103" s="36"/>
      <c r="L103" s="36"/>
      <c r="M103" s="36"/>
      <c r="N103" s="36"/>
      <c r="O103" s="36"/>
      <c r="P103" s="36"/>
    </row>
    <row r="104" spans="2:16" s="312" customFormat="1">
      <c r="H104" s="36"/>
      <c r="I104" s="36"/>
      <c r="J104" s="36"/>
      <c r="K104" s="36"/>
      <c r="L104" s="36"/>
      <c r="M104" s="36"/>
      <c r="N104" s="36"/>
      <c r="O104" s="36"/>
      <c r="P104" s="36"/>
    </row>
    <row r="105" spans="2:16" s="312" customFormat="1">
      <c r="H105" s="36"/>
      <c r="I105" s="36"/>
      <c r="J105" s="36"/>
      <c r="K105" s="36"/>
      <c r="L105" s="36"/>
      <c r="M105" s="36"/>
      <c r="N105" s="36"/>
      <c r="O105" s="36"/>
      <c r="P105" s="36"/>
    </row>
    <row r="106" spans="2:16" s="312" customFormat="1">
      <c r="H106" s="36"/>
      <c r="I106" s="36"/>
      <c r="J106" s="36"/>
      <c r="K106" s="36"/>
      <c r="L106" s="36"/>
      <c r="M106" s="36"/>
      <c r="N106" s="36"/>
      <c r="O106" s="36"/>
      <c r="P106" s="36"/>
    </row>
    <row r="107" spans="2:16" s="312" customFormat="1">
      <c r="B107" s="36"/>
      <c r="C107" s="36"/>
      <c r="D107" s="36"/>
      <c r="E107" s="36"/>
      <c r="H107" s="36"/>
      <c r="I107" s="36"/>
      <c r="J107" s="36"/>
      <c r="K107" s="36"/>
      <c r="L107" s="36"/>
      <c r="M107" s="36"/>
      <c r="N107" s="36"/>
      <c r="O107" s="36"/>
      <c r="P107" s="36"/>
    </row>
    <row r="108" spans="2:16" s="312" customFormat="1">
      <c r="B108" s="36"/>
      <c r="C108" s="36"/>
      <c r="D108" s="36"/>
      <c r="E108" s="36"/>
      <c r="H108" s="36"/>
      <c r="I108" s="36"/>
      <c r="J108" s="36"/>
      <c r="K108" s="36"/>
      <c r="L108" s="36"/>
      <c r="M108" s="36"/>
      <c r="N108" s="36"/>
      <c r="O108" s="36"/>
      <c r="P108" s="36"/>
    </row>
    <row r="109" spans="2:16" s="312" customFormat="1">
      <c r="B109" s="36"/>
      <c r="C109" s="36"/>
      <c r="D109" s="36"/>
      <c r="E109" s="36"/>
      <c r="H109" s="36"/>
      <c r="I109" s="36"/>
      <c r="J109" s="36"/>
      <c r="K109" s="36"/>
      <c r="L109" s="36"/>
      <c r="M109" s="36"/>
      <c r="N109" s="36"/>
      <c r="O109" s="36"/>
      <c r="P109" s="36"/>
    </row>
    <row r="110" spans="2:16" s="312" customFormat="1">
      <c r="B110" s="36"/>
      <c r="C110" s="36"/>
      <c r="D110" s="36"/>
      <c r="E110" s="36"/>
      <c r="H110" s="36"/>
      <c r="I110" s="36"/>
      <c r="J110" s="36"/>
      <c r="K110" s="36"/>
      <c r="L110" s="36"/>
      <c r="M110" s="36"/>
      <c r="N110" s="36"/>
      <c r="O110" s="36"/>
      <c r="P110" s="36"/>
    </row>
    <row r="111" spans="2:16" s="312" customFormat="1">
      <c r="B111" s="36"/>
      <c r="C111" s="36"/>
      <c r="D111" s="36"/>
      <c r="E111" s="36"/>
      <c r="H111" s="36"/>
      <c r="I111" s="36"/>
      <c r="J111" s="36"/>
      <c r="K111" s="36"/>
      <c r="L111" s="36"/>
      <c r="M111" s="36"/>
      <c r="N111" s="36"/>
      <c r="O111" s="36"/>
      <c r="P111" s="36"/>
    </row>
    <row r="112" spans="2:16" s="312" customFormat="1">
      <c r="B112" s="36"/>
      <c r="C112" s="36"/>
      <c r="D112" s="36"/>
      <c r="E112" s="36"/>
      <c r="H112" s="36"/>
      <c r="I112" s="36"/>
      <c r="J112" s="36"/>
      <c r="K112" s="36"/>
      <c r="L112" s="36"/>
      <c r="M112" s="36"/>
      <c r="N112" s="36"/>
      <c r="O112" s="36"/>
      <c r="P112" s="36"/>
    </row>
    <row r="113" spans="2:16" s="312" customFormat="1">
      <c r="B113" s="36"/>
      <c r="C113" s="36"/>
      <c r="D113" s="36"/>
      <c r="E113" s="36"/>
      <c r="H113" s="36"/>
      <c r="I113" s="36"/>
      <c r="J113" s="36"/>
      <c r="K113" s="36"/>
      <c r="L113" s="36"/>
      <c r="M113" s="36"/>
      <c r="N113" s="36"/>
      <c r="O113" s="36"/>
      <c r="P113" s="36"/>
    </row>
    <row r="114" spans="2:16" s="312" customFormat="1">
      <c r="B114" s="36"/>
      <c r="C114" s="36"/>
      <c r="D114" s="36"/>
      <c r="E114" s="36"/>
      <c r="H114" s="36"/>
      <c r="I114" s="36"/>
      <c r="J114" s="36"/>
      <c r="K114" s="36"/>
      <c r="L114" s="36"/>
      <c r="M114" s="36"/>
      <c r="N114" s="36"/>
      <c r="O114" s="36"/>
      <c r="P114" s="36"/>
    </row>
    <row r="115" spans="2:16" s="312" customFormat="1">
      <c r="B115" s="36"/>
      <c r="C115" s="36"/>
      <c r="D115" s="36"/>
      <c r="E115" s="36"/>
      <c r="H115" s="36"/>
      <c r="I115" s="36"/>
      <c r="J115" s="36"/>
      <c r="K115" s="36"/>
      <c r="L115" s="36"/>
      <c r="M115" s="36"/>
      <c r="N115" s="36"/>
      <c r="O115" s="36"/>
      <c r="P115" s="36"/>
    </row>
    <row r="116" spans="2:16" s="312" customFormat="1">
      <c r="H116" s="36"/>
      <c r="I116" s="36"/>
      <c r="J116" s="36"/>
      <c r="K116" s="36"/>
      <c r="L116" s="36"/>
      <c r="M116" s="36"/>
      <c r="N116" s="36"/>
      <c r="O116" s="36"/>
      <c r="P116" s="36"/>
    </row>
    <row r="117" spans="2:16" s="312" customFormat="1">
      <c r="H117" s="36"/>
      <c r="I117" s="36"/>
      <c r="J117" s="36"/>
      <c r="K117" s="36"/>
      <c r="L117" s="36"/>
      <c r="M117" s="36"/>
      <c r="N117" s="36"/>
      <c r="O117" s="36"/>
      <c r="P117" s="36"/>
    </row>
    <row r="118" spans="2:16" s="312" customFormat="1">
      <c r="H118" s="36"/>
      <c r="I118" s="36"/>
      <c r="J118" s="36"/>
      <c r="K118" s="36"/>
      <c r="L118" s="36"/>
      <c r="M118" s="36"/>
      <c r="N118" s="36"/>
      <c r="O118" s="36"/>
      <c r="P118" s="36"/>
    </row>
    <row r="119" spans="2:16" s="312" customFormat="1">
      <c r="H119" s="36"/>
      <c r="I119" s="36"/>
      <c r="J119" s="36"/>
      <c r="K119" s="36"/>
      <c r="L119" s="36"/>
      <c r="M119" s="36"/>
      <c r="N119" s="36"/>
      <c r="O119" s="36"/>
      <c r="P119" s="36"/>
    </row>
    <row r="120" spans="2:16" s="312" customFormat="1">
      <c r="H120" s="36"/>
      <c r="I120" s="36"/>
      <c r="J120" s="36"/>
      <c r="K120" s="36"/>
      <c r="L120" s="36"/>
      <c r="M120" s="36"/>
      <c r="N120" s="36"/>
      <c r="O120" s="36"/>
      <c r="P120" s="36"/>
    </row>
    <row r="121" spans="2:16" s="312" customFormat="1">
      <c r="H121" s="36"/>
      <c r="I121" s="36"/>
      <c r="J121" s="36"/>
      <c r="K121" s="36"/>
      <c r="L121" s="36"/>
      <c r="M121" s="36"/>
      <c r="N121" s="36"/>
      <c r="O121" s="36"/>
      <c r="P121" s="36"/>
    </row>
    <row r="122" spans="2:16" s="312" customFormat="1">
      <c r="H122" s="36"/>
      <c r="I122" s="36"/>
      <c r="J122" s="36"/>
      <c r="K122" s="36"/>
      <c r="L122" s="36"/>
      <c r="M122" s="36"/>
      <c r="N122" s="36"/>
      <c r="O122" s="36"/>
      <c r="P122" s="36"/>
    </row>
    <row r="123" spans="2:16" s="312" customFormat="1">
      <c r="H123" s="36"/>
      <c r="I123" s="36"/>
      <c r="J123" s="36"/>
      <c r="K123" s="36"/>
      <c r="L123" s="36"/>
      <c r="M123" s="36"/>
      <c r="N123" s="36"/>
      <c r="O123" s="36"/>
      <c r="P123" s="36"/>
    </row>
    <row r="124" spans="2:16" s="312" customFormat="1">
      <c r="H124" s="36"/>
      <c r="I124" s="36"/>
      <c r="J124" s="36"/>
      <c r="K124" s="36"/>
      <c r="L124" s="36"/>
      <c r="M124" s="36"/>
      <c r="N124" s="36"/>
      <c r="O124" s="36"/>
      <c r="P124" s="36"/>
    </row>
    <row r="125" spans="2:16" s="312" customFormat="1">
      <c r="H125" s="36"/>
      <c r="I125" s="36"/>
      <c r="J125" s="36"/>
      <c r="K125" s="36"/>
      <c r="L125" s="36"/>
      <c r="M125" s="36"/>
      <c r="N125" s="36"/>
      <c r="O125" s="36"/>
      <c r="P125" s="36"/>
    </row>
    <row r="126" spans="2:16" s="312" customFormat="1">
      <c r="H126" s="36"/>
      <c r="I126" s="36"/>
      <c r="J126" s="36"/>
      <c r="K126" s="36"/>
      <c r="L126" s="36"/>
      <c r="M126" s="36"/>
      <c r="N126" s="36"/>
      <c r="O126" s="36"/>
      <c r="P126" s="36"/>
    </row>
    <row r="127" spans="2:16" s="312" customFormat="1">
      <c r="H127" s="36"/>
      <c r="I127" s="36"/>
      <c r="J127" s="36"/>
      <c r="K127" s="36"/>
      <c r="L127" s="36"/>
      <c r="M127" s="36"/>
      <c r="N127" s="36"/>
      <c r="O127" s="36"/>
      <c r="P127" s="36"/>
    </row>
    <row r="128" spans="2:16" s="312" customFormat="1">
      <c r="H128" s="36"/>
      <c r="I128" s="36"/>
      <c r="J128" s="36"/>
      <c r="K128" s="36"/>
      <c r="L128" s="36"/>
      <c r="M128" s="36"/>
      <c r="N128" s="36"/>
      <c r="O128" s="36"/>
      <c r="P128" s="36"/>
    </row>
    <row r="129" spans="8:16" s="312" customFormat="1">
      <c r="H129" s="36"/>
      <c r="I129" s="36"/>
      <c r="J129" s="36"/>
      <c r="K129" s="36"/>
      <c r="L129" s="36"/>
      <c r="M129" s="36"/>
      <c r="N129" s="36"/>
      <c r="O129" s="36"/>
      <c r="P129" s="36"/>
    </row>
    <row r="130" spans="8:16" s="312" customFormat="1">
      <c r="H130" s="36"/>
      <c r="I130" s="36"/>
      <c r="J130" s="36"/>
      <c r="K130" s="36"/>
      <c r="L130" s="36"/>
      <c r="M130" s="36"/>
      <c r="N130" s="36"/>
      <c r="O130" s="36"/>
      <c r="P130" s="36"/>
    </row>
    <row r="131" spans="8:16" s="312" customFormat="1">
      <c r="H131" s="36"/>
      <c r="I131" s="36"/>
      <c r="J131" s="36"/>
      <c r="K131" s="36"/>
      <c r="L131" s="36"/>
      <c r="M131" s="36"/>
      <c r="N131" s="36"/>
      <c r="O131" s="36"/>
      <c r="P131" s="36"/>
    </row>
    <row r="132" spans="8:16" s="312" customFormat="1">
      <c r="H132" s="36"/>
      <c r="I132" s="36"/>
      <c r="J132" s="36"/>
      <c r="K132" s="36"/>
      <c r="L132" s="36"/>
      <c r="M132" s="36"/>
      <c r="N132" s="36"/>
      <c r="O132" s="36"/>
      <c r="P132" s="36"/>
    </row>
    <row r="133" spans="8:16" s="312" customFormat="1">
      <c r="H133" s="36"/>
      <c r="I133" s="36"/>
      <c r="J133" s="36"/>
      <c r="K133" s="36"/>
      <c r="L133" s="36"/>
      <c r="M133" s="36"/>
      <c r="N133" s="36"/>
      <c r="O133" s="36"/>
      <c r="P133" s="36"/>
    </row>
    <row r="134" spans="8:16" s="312" customFormat="1">
      <c r="H134" s="36"/>
      <c r="I134" s="36"/>
      <c r="J134" s="36"/>
      <c r="K134" s="36"/>
      <c r="L134" s="36"/>
      <c r="M134" s="36"/>
      <c r="N134" s="36"/>
      <c r="O134" s="36"/>
      <c r="P134" s="36"/>
    </row>
    <row r="135" spans="8:16" s="312" customFormat="1">
      <c r="H135" s="36"/>
      <c r="I135" s="36"/>
      <c r="J135" s="36"/>
      <c r="K135" s="36"/>
      <c r="L135" s="36"/>
      <c r="M135" s="36"/>
      <c r="N135" s="36"/>
      <c r="O135" s="36"/>
      <c r="P135" s="36"/>
    </row>
    <row r="136" spans="8:16" s="312" customFormat="1">
      <c r="H136" s="36"/>
      <c r="I136" s="36"/>
      <c r="J136" s="36"/>
      <c r="K136" s="36"/>
      <c r="L136" s="36"/>
      <c r="M136" s="36"/>
      <c r="N136" s="36"/>
      <c r="O136" s="36"/>
      <c r="P136" s="36"/>
    </row>
    <row r="137" spans="8:16" s="312" customFormat="1">
      <c r="H137" s="36"/>
      <c r="I137" s="36"/>
      <c r="J137" s="36"/>
      <c r="K137" s="36"/>
      <c r="L137" s="36"/>
      <c r="M137" s="36"/>
      <c r="N137" s="36"/>
      <c r="O137" s="36"/>
      <c r="P137" s="36"/>
    </row>
    <row r="138" spans="8:16" s="312" customFormat="1">
      <c r="H138" s="36"/>
      <c r="I138" s="36"/>
      <c r="J138" s="36"/>
      <c r="K138" s="36"/>
      <c r="L138" s="36"/>
      <c r="M138" s="36"/>
      <c r="N138" s="36"/>
      <c r="O138" s="36"/>
      <c r="P138" s="36"/>
    </row>
    <row r="139" spans="8:16" s="312" customFormat="1">
      <c r="H139" s="36"/>
      <c r="I139" s="36"/>
      <c r="J139" s="36"/>
      <c r="K139" s="36"/>
      <c r="L139" s="36"/>
      <c r="M139" s="36"/>
      <c r="N139" s="36"/>
      <c r="O139" s="36"/>
      <c r="P139" s="36"/>
    </row>
    <row r="140" spans="8:16" s="312" customFormat="1">
      <c r="H140" s="36"/>
      <c r="I140" s="36"/>
      <c r="J140" s="36"/>
      <c r="K140" s="36"/>
      <c r="L140" s="36"/>
      <c r="M140" s="36"/>
      <c r="N140" s="36"/>
      <c r="O140" s="36"/>
      <c r="P140" s="36"/>
    </row>
    <row r="141" spans="8:16" s="312" customFormat="1">
      <c r="H141" s="36"/>
      <c r="I141" s="36"/>
      <c r="J141" s="36"/>
      <c r="K141" s="36"/>
      <c r="L141" s="36"/>
      <c r="M141" s="36"/>
      <c r="N141" s="36"/>
      <c r="O141" s="36"/>
      <c r="P141" s="36"/>
    </row>
    <row r="142" spans="8:16" s="312" customFormat="1">
      <c r="H142" s="36"/>
      <c r="I142" s="36"/>
      <c r="J142" s="36"/>
      <c r="K142" s="36"/>
      <c r="L142" s="36"/>
      <c r="M142" s="36"/>
      <c r="N142" s="36"/>
      <c r="O142" s="36"/>
      <c r="P142" s="36"/>
    </row>
    <row r="143" spans="8:16" s="312" customFormat="1">
      <c r="H143" s="36"/>
      <c r="I143" s="36"/>
      <c r="J143" s="36"/>
      <c r="K143" s="36"/>
      <c r="L143" s="36"/>
      <c r="M143" s="36"/>
      <c r="N143" s="36"/>
      <c r="O143" s="36"/>
      <c r="P143" s="36"/>
    </row>
    <row r="144" spans="8:16" s="312" customFormat="1">
      <c r="H144" s="36"/>
      <c r="I144" s="36"/>
      <c r="J144" s="36"/>
      <c r="K144" s="36"/>
      <c r="L144" s="36"/>
      <c r="M144" s="36"/>
      <c r="N144" s="36"/>
      <c r="O144" s="36"/>
      <c r="P144" s="36"/>
    </row>
    <row r="145" spans="8:16" s="312" customFormat="1">
      <c r="H145" s="36"/>
      <c r="I145" s="36"/>
      <c r="J145" s="36"/>
      <c r="K145" s="36"/>
      <c r="L145" s="36"/>
      <c r="M145" s="36"/>
      <c r="N145" s="36"/>
      <c r="O145" s="36"/>
      <c r="P145" s="36"/>
    </row>
    <row r="146" spans="8:16" s="312" customFormat="1">
      <c r="H146" s="36"/>
      <c r="I146" s="36"/>
      <c r="J146" s="36"/>
      <c r="K146" s="36"/>
      <c r="L146" s="36"/>
      <c r="M146" s="36"/>
      <c r="N146" s="36"/>
      <c r="O146" s="36"/>
      <c r="P146" s="36"/>
    </row>
    <row r="147" spans="8:16" s="312" customFormat="1">
      <c r="H147" s="36"/>
      <c r="I147" s="36"/>
      <c r="J147" s="36"/>
      <c r="K147" s="36"/>
      <c r="L147" s="36"/>
      <c r="M147" s="36"/>
      <c r="N147" s="36"/>
      <c r="O147" s="36"/>
      <c r="P147" s="36"/>
    </row>
    <row r="148" spans="8:16" s="312" customFormat="1">
      <c r="H148" s="36"/>
      <c r="I148" s="36"/>
      <c r="J148" s="36"/>
      <c r="K148" s="36"/>
      <c r="L148" s="36"/>
      <c r="M148" s="36"/>
      <c r="N148" s="36"/>
      <c r="O148" s="36"/>
      <c r="P148" s="36"/>
    </row>
    <row r="149" spans="8:16" s="312" customFormat="1">
      <c r="H149" s="36"/>
      <c r="I149" s="36"/>
      <c r="J149" s="36"/>
      <c r="K149" s="36"/>
      <c r="L149" s="36"/>
      <c r="M149" s="36"/>
      <c r="N149" s="36"/>
      <c r="O149" s="36"/>
      <c r="P149" s="36"/>
    </row>
    <row r="150" spans="8:16" s="312" customFormat="1">
      <c r="H150" s="36"/>
      <c r="I150" s="36"/>
      <c r="J150" s="36"/>
      <c r="K150" s="36"/>
      <c r="L150" s="36"/>
      <c r="M150" s="36"/>
      <c r="N150" s="36"/>
      <c r="O150" s="36"/>
      <c r="P150" s="36"/>
    </row>
    <row r="151" spans="8:16" s="312" customFormat="1">
      <c r="H151" s="36"/>
      <c r="I151" s="36"/>
      <c r="J151" s="36"/>
      <c r="K151" s="36"/>
      <c r="L151" s="36"/>
      <c r="M151" s="36"/>
      <c r="N151" s="36"/>
      <c r="O151" s="36"/>
      <c r="P151" s="36"/>
    </row>
    <row r="152" spans="8:16" s="312" customFormat="1">
      <c r="H152" s="36"/>
      <c r="I152" s="36"/>
      <c r="J152" s="36"/>
      <c r="K152" s="36"/>
      <c r="L152" s="36"/>
      <c r="M152" s="36"/>
      <c r="N152" s="36"/>
      <c r="O152" s="36"/>
      <c r="P152" s="36"/>
    </row>
    <row r="153" spans="8:16" s="312" customFormat="1">
      <c r="H153" s="36"/>
      <c r="I153" s="36"/>
      <c r="J153" s="36"/>
      <c r="K153" s="36"/>
      <c r="L153" s="36"/>
      <c r="M153" s="36"/>
      <c r="N153" s="36"/>
      <c r="O153" s="36"/>
      <c r="P153" s="36"/>
    </row>
    <row r="154" spans="8:16" s="312" customFormat="1">
      <c r="H154" s="36"/>
      <c r="I154" s="36"/>
      <c r="J154" s="36"/>
      <c r="K154" s="36"/>
      <c r="L154" s="36"/>
      <c r="M154" s="36"/>
      <c r="N154" s="36"/>
      <c r="O154" s="36"/>
      <c r="P154" s="36"/>
    </row>
    <row r="155" spans="8:16" s="312" customFormat="1">
      <c r="H155" s="36"/>
      <c r="I155" s="36"/>
      <c r="J155" s="36"/>
      <c r="K155" s="36"/>
      <c r="L155" s="36"/>
      <c r="M155" s="36"/>
      <c r="N155" s="36"/>
      <c r="O155" s="36"/>
      <c r="P155" s="36"/>
    </row>
    <row r="156" spans="8:16" s="312" customFormat="1">
      <c r="H156" s="36"/>
      <c r="I156" s="36"/>
      <c r="J156" s="36"/>
      <c r="K156" s="36"/>
      <c r="L156" s="36"/>
      <c r="M156" s="36"/>
      <c r="N156" s="36"/>
      <c r="O156" s="36"/>
      <c r="P156" s="36"/>
    </row>
    <row r="157" spans="8:16" s="312" customFormat="1">
      <c r="H157" s="36"/>
      <c r="I157" s="36"/>
      <c r="J157" s="36"/>
      <c r="K157" s="36"/>
      <c r="L157" s="36"/>
      <c r="M157" s="36"/>
      <c r="N157" s="36"/>
      <c r="O157" s="36"/>
      <c r="P157" s="36"/>
    </row>
    <row r="158" spans="8:16" s="312" customFormat="1">
      <c r="H158" s="36"/>
      <c r="I158" s="36"/>
      <c r="J158" s="36"/>
      <c r="K158" s="36"/>
      <c r="L158" s="36"/>
      <c r="M158" s="36"/>
      <c r="N158" s="36"/>
      <c r="O158" s="36"/>
      <c r="P158" s="36"/>
    </row>
    <row r="159" spans="8:16" s="312" customFormat="1">
      <c r="H159" s="36"/>
      <c r="I159" s="36"/>
      <c r="J159" s="36"/>
      <c r="K159" s="36"/>
      <c r="L159" s="36"/>
      <c r="M159" s="36"/>
      <c r="N159" s="36"/>
      <c r="O159" s="36"/>
      <c r="P159" s="36"/>
    </row>
    <row r="160" spans="8:16" s="312" customFormat="1">
      <c r="H160" s="36"/>
      <c r="I160" s="36"/>
      <c r="J160" s="36"/>
      <c r="K160" s="36"/>
      <c r="L160" s="36"/>
      <c r="M160" s="36"/>
      <c r="N160" s="36"/>
      <c r="O160" s="36"/>
      <c r="P160" s="36"/>
    </row>
    <row r="161" spans="1:16" s="312" customFormat="1">
      <c r="H161" s="36"/>
      <c r="I161" s="36"/>
      <c r="J161" s="36"/>
      <c r="K161" s="36"/>
      <c r="L161" s="36"/>
      <c r="M161" s="36"/>
      <c r="N161" s="36"/>
      <c r="O161" s="36"/>
      <c r="P161" s="36"/>
    </row>
    <row r="162" spans="1:16">
      <c r="A162" s="312"/>
      <c r="B162" s="312"/>
      <c r="C162" s="312"/>
      <c r="D162" s="312"/>
      <c r="E162" s="312"/>
    </row>
    <row r="163" spans="1:16">
      <c r="A163" s="312"/>
      <c r="B163" s="312"/>
      <c r="C163" s="312"/>
      <c r="D163" s="312"/>
      <c r="E163" s="312"/>
    </row>
    <row r="164" spans="1:16">
      <c r="A164" s="312"/>
      <c r="B164" s="312"/>
      <c r="C164" s="312"/>
      <c r="D164" s="312"/>
      <c r="E164" s="312"/>
    </row>
    <row r="165" spans="1:16">
      <c r="A165" s="312"/>
      <c r="B165" s="312"/>
      <c r="C165" s="312"/>
      <c r="D165" s="312"/>
      <c r="E165" s="312"/>
    </row>
    <row r="166" spans="1:16">
      <c r="A166" s="312"/>
      <c r="B166" s="312"/>
      <c r="C166" s="312"/>
      <c r="D166" s="312"/>
      <c r="E166" s="312"/>
    </row>
    <row r="167" spans="1:16">
      <c r="A167" s="312"/>
      <c r="B167" s="312"/>
      <c r="C167" s="312"/>
      <c r="D167" s="312"/>
      <c r="E167" s="312"/>
    </row>
    <row r="168" spans="1:16">
      <c r="A168" s="312"/>
      <c r="B168" s="312"/>
      <c r="C168" s="312"/>
      <c r="D168" s="312"/>
      <c r="E168" s="312"/>
    </row>
    <row r="169" spans="1:16">
      <c r="A169" s="312"/>
      <c r="B169" s="312"/>
      <c r="C169" s="312"/>
      <c r="D169" s="312"/>
      <c r="E169" s="312"/>
    </row>
    <row r="170" spans="1:16">
      <c r="A170" s="312"/>
      <c r="B170" s="312"/>
      <c r="C170" s="312"/>
      <c r="D170" s="312"/>
      <c r="E170" s="312"/>
    </row>
    <row r="171" spans="1:16">
      <c r="A171" s="312"/>
      <c r="B171" s="312"/>
      <c r="C171" s="312"/>
      <c r="D171" s="312"/>
      <c r="E171" s="312"/>
    </row>
    <row r="172" spans="1:16">
      <c r="A172" s="312"/>
      <c r="B172" s="312"/>
      <c r="C172" s="312"/>
      <c r="D172" s="312"/>
      <c r="E172" s="312"/>
    </row>
    <row r="173" spans="1:16">
      <c r="A173" s="312"/>
      <c r="B173" s="312"/>
      <c r="C173" s="312"/>
      <c r="D173" s="312"/>
      <c r="E173" s="312"/>
    </row>
    <row r="174" spans="1:16">
      <c r="A174" s="312"/>
      <c r="B174" s="312"/>
      <c r="C174" s="312"/>
      <c r="D174" s="312"/>
      <c r="E174" s="312"/>
    </row>
    <row r="175" spans="1:16">
      <c r="A175" s="312"/>
      <c r="B175" s="312"/>
      <c r="C175" s="312"/>
      <c r="D175" s="312"/>
      <c r="E175" s="312"/>
    </row>
    <row r="176" spans="1:16">
      <c r="A176" s="312"/>
      <c r="B176" s="312"/>
      <c r="C176" s="312"/>
      <c r="D176" s="312"/>
      <c r="E176" s="312"/>
    </row>
    <row r="177" spans="1:5">
      <c r="A177" s="312"/>
      <c r="B177" s="312"/>
      <c r="C177" s="312"/>
      <c r="D177" s="312"/>
      <c r="E177" s="312"/>
    </row>
    <row r="178" spans="1:5">
      <c r="A178" s="312"/>
      <c r="B178" s="312"/>
      <c r="C178" s="312"/>
      <c r="D178" s="312"/>
      <c r="E178" s="312"/>
    </row>
    <row r="179" spans="1:5">
      <c r="A179" s="312"/>
      <c r="B179" s="312"/>
      <c r="C179" s="312"/>
      <c r="D179" s="312"/>
      <c r="E179" s="312"/>
    </row>
    <row r="180" spans="1:5">
      <c r="A180" s="312"/>
      <c r="B180" s="312"/>
      <c r="C180" s="312"/>
      <c r="D180" s="312"/>
      <c r="E180" s="312"/>
    </row>
    <row r="181" spans="1:5">
      <c r="A181" s="312"/>
      <c r="B181" s="312"/>
      <c r="C181" s="312"/>
      <c r="D181" s="312"/>
      <c r="E181" s="312"/>
    </row>
    <row r="182" spans="1:5">
      <c r="A182" s="312"/>
      <c r="B182" s="312"/>
      <c r="C182" s="312"/>
      <c r="D182" s="312"/>
      <c r="E182" s="312"/>
    </row>
    <row r="183" spans="1:5">
      <c r="A183" s="312"/>
      <c r="B183" s="312"/>
      <c r="C183" s="312"/>
      <c r="D183" s="312"/>
      <c r="E183" s="312"/>
    </row>
    <row r="184" spans="1:5">
      <c r="A184" s="312"/>
      <c r="B184" s="312"/>
      <c r="C184" s="312"/>
      <c r="D184" s="312"/>
      <c r="E184" s="312"/>
    </row>
    <row r="185" spans="1:5">
      <c r="A185" s="312"/>
      <c r="B185" s="312"/>
      <c r="C185" s="312"/>
      <c r="D185" s="312"/>
      <c r="E185" s="312"/>
    </row>
    <row r="186" spans="1:5">
      <c r="A186" s="312"/>
      <c r="B186" s="312"/>
      <c r="C186" s="312"/>
      <c r="D186" s="312"/>
      <c r="E186" s="312"/>
    </row>
    <row r="187" spans="1:5">
      <c r="A187" s="312"/>
      <c r="B187" s="312"/>
      <c r="C187" s="312"/>
      <c r="D187" s="312"/>
      <c r="E187" s="312"/>
    </row>
    <row r="188" spans="1:5">
      <c r="A188" s="312"/>
      <c r="B188" s="312"/>
      <c r="C188" s="312"/>
      <c r="D188" s="312"/>
      <c r="E188" s="312"/>
    </row>
    <row r="189" spans="1:5">
      <c r="A189" s="312"/>
      <c r="B189" s="312"/>
      <c r="C189" s="312"/>
      <c r="D189" s="312"/>
      <c r="E189" s="312"/>
    </row>
    <row r="190" spans="1:5">
      <c r="A190" s="312"/>
      <c r="B190" s="312"/>
      <c r="C190" s="312"/>
      <c r="D190" s="312"/>
      <c r="E190" s="312"/>
    </row>
    <row r="191" spans="1:5">
      <c r="A191" s="312"/>
      <c r="B191" s="312"/>
      <c r="C191" s="312"/>
      <c r="D191" s="312"/>
      <c r="E191" s="312"/>
    </row>
    <row r="192" spans="1:5">
      <c r="A192" s="312"/>
      <c r="B192" s="312"/>
      <c r="C192" s="312"/>
      <c r="D192" s="312"/>
      <c r="E192" s="312"/>
    </row>
    <row r="193" spans="1:5">
      <c r="A193" s="312"/>
      <c r="B193" s="312"/>
      <c r="C193" s="312"/>
      <c r="D193" s="312"/>
      <c r="E193" s="312"/>
    </row>
    <row r="194" spans="1:5">
      <c r="A194" s="312"/>
      <c r="B194" s="312"/>
      <c r="C194" s="312"/>
      <c r="D194" s="312"/>
      <c r="E194" s="312"/>
    </row>
    <row r="195" spans="1:5">
      <c r="A195" s="312"/>
      <c r="B195" s="312"/>
      <c r="C195" s="312"/>
      <c r="D195" s="312"/>
      <c r="E195" s="312"/>
    </row>
    <row r="196" spans="1:5">
      <c r="A196" s="312"/>
      <c r="B196" s="312"/>
      <c r="C196" s="312"/>
      <c r="D196" s="312"/>
      <c r="E196" s="312"/>
    </row>
    <row r="197" spans="1:5">
      <c r="A197" s="312"/>
      <c r="B197" s="312"/>
      <c r="C197" s="312"/>
      <c r="D197" s="312"/>
      <c r="E197" s="312"/>
    </row>
    <row r="198" spans="1:5">
      <c r="A198" s="312"/>
      <c r="B198" s="312"/>
      <c r="C198" s="312"/>
      <c r="D198" s="312"/>
      <c r="E198" s="312"/>
    </row>
    <row r="199" spans="1:5">
      <c r="A199" s="312"/>
      <c r="B199" s="312"/>
      <c r="C199" s="312"/>
      <c r="D199" s="312"/>
      <c r="E199" s="312"/>
    </row>
    <row r="200" spans="1:5">
      <c r="A200" s="312"/>
      <c r="B200" s="312"/>
      <c r="C200" s="312"/>
      <c r="D200" s="312"/>
      <c r="E200" s="312"/>
    </row>
    <row r="201" spans="1:5">
      <c r="A201" s="312"/>
      <c r="B201" s="312"/>
      <c r="C201" s="312"/>
      <c r="D201" s="312"/>
      <c r="E201" s="312"/>
    </row>
    <row r="202" spans="1:5">
      <c r="A202" s="312"/>
      <c r="B202" s="312"/>
      <c r="C202" s="312"/>
      <c r="D202" s="312"/>
      <c r="E202" s="312"/>
    </row>
    <row r="203" spans="1:5">
      <c r="A203" s="312"/>
      <c r="B203" s="312"/>
      <c r="C203" s="312"/>
      <c r="D203" s="312"/>
      <c r="E203" s="312"/>
    </row>
    <row r="204" spans="1:5">
      <c r="A204" s="312"/>
      <c r="B204" s="312"/>
      <c r="C204" s="312"/>
      <c r="D204" s="312"/>
      <c r="E204" s="312"/>
    </row>
    <row r="205" spans="1:5">
      <c r="A205" s="312"/>
      <c r="B205" s="312"/>
      <c r="C205" s="312"/>
      <c r="D205" s="312"/>
      <c r="E205" s="312"/>
    </row>
    <row r="206" spans="1:5">
      <c r="A206" s="312"/>
      <c r="B206" s="312"/>
      <c r="C206" s="312"/>
      <c r="D206" s="312"/>
      <c r="E206" s="312"/>
    </row>
    <row r="207" spans="1:5">
      <c r="A207" s="312"/>
      <c r="B207" s="312"/>
      <c r="C207" s="312"/>
      <c r="D207" s="312"/>
      <c r="E207" s="312"/>
    </row>
    <row r="208" spans="1:5">
      <c r="A208" s="312"/>
      <c r="B208" s="312"/>
      <c r="C208" s="312"/>
      <c r="D208" s="312"/>
      <c r="E208" s="312"/>
    </row>
    <row r="209" spans="1:5">
      <c r="A209" s="312"/>
      <c r="B209" s="312"/>
      <c r="C209" s="312"/>
      <c r="D209" s="312"/>
      <c r="E209" s="312"/>
    </row>
    <row r="210" spans="1:5">
      <c r="A210" s="312"/>
      <c r="B210" s="312"/>
      <c r="C210" s="312"/>
      <c r="D210" s="312"/>
      <c r="E210" s="312"/>
    </row>
    <row r="211" spans="1:5">
      <c r="A211" s="312"/>
      <c r="B211" s="312"/>
      <c r="C211" s="312"/>
      <c r="D211" s="312"/>
      <c r="E211" s="312"/>
    </row>
    <row r="212" spans="1:5">
      <c r="A212" s="312"/>
      <c r="B212" s="312"/>
      <c r="C212" s="312"/>
      <c r="D212" s="312"/>
      <c r="E212" s="312"/>
    </row>
    <row r="213" spans="1:5">
      <c r="A213" s="312"/>
      <c r="B213" s="312"/>
      <c r="C213" s="312"/>
      <c r="D213" s="312"/>
      <c r="E213" s="312"/>
    </row>
    <row r="214" spans="1:5">
      <c r="A214" s="312"/>
      <c r="B214" s="312"/>
      <c r="C214" s="312"/>
      <c r="D214" s="312"/>
      <c r="E214" s="312"/>
    </row>
    <row r="215" spans="1:5">
      <c r="A215" s="312"/>
      <c r="B215" s="312"/>
      <c r="C215" s="312"/>
      <c r="D215" s="312"/>
      <c r="E215" s="312"/>
    </row>
    <row r="216" spans="1:5">
      <c r="A216" s="312"/>
      <c r="B216" s="312"/>
      <c r="C216" s="312"/>
      <c r="D216" s="312"/>
      <c r="E216" s="312"/>
    </row>
    <row r="217" spans="1:5">
      <c r="A217" s="312"/>
      <c r="B217" s="312"/>
      <c r="C217" s="312"/>
      <c r="D217" s="312"/>
      <c r="E217" s="312"/>
    </row>
    <row r="218" spans="1:5">
      <c r="A218" s="312"/>
      <c r="B218" s="312"/>
      <c r="C218" s="312"/>
      <c r="D218" s="312"/>
      <c r="E218" s="312"/>
    </row>
    <row r="219" spans="1:5">
      <c r="A219" s="312"/>
      <c r="B219" s="312"/>
      <c r="C219" s="312"/>
      <c r="D219" s="312"/>
      <c r="E219" s="312"/>
    </row>
    <row r="220" spans="1:5">
      <c r="A220" s="312"/>
      <c r="B220" s="312"/>
      <c r="C220" s="312"/>
      <c r="D220" s="312"/>
      <c r="E220" s="312"/>
    </row>
    <row r="221" spans="1:5">
      <c r="A221" s="312"/>
      <c r="B221" s="312"/>
      <c r="C221" s="312"/>
      <c r="D221" s="312"/>
      <c r="E221" s="312"/>
    </row>
    <row r="222" spans="1:5">
      <c r="A222" s="312"/>
      <c r="B222" s="312"/>
      <c r="C222" s="312"/>
      <c r="D222" s="312"/>
      <c r="E222" s="312"/>
    </row>
    <row r="223" spans="1:5">
      <c r="A223" s="312"/>
      <c r="B223" s="312"/>
      <c r="C223" s="312"/>
      <c r="D223" s="312"/>
      <c r="E223" s="312"/>
    </row>
    <row r="224" spans="1:5">
      <c r="A224" s="312"/>
      <c r="B224" s="312"/>
      <c r="C224" s="312"/>
      <c r="D224" s="312"/>
      <c r="E224" s="312"/>
    </row>
    <row r="225" spans="1:5">
      <c r="A225" s="312"/>
      <c r="B225" s="312"/>
      <c r="C225" s="312"/>
      <c r="D225" s="312"/>
      <c r="E225" s="312"/>
    </row>
    <row r="226" spans="1:5">
      <c r="A226" s="312"/>
      <c r="B226" s="312"/>
      <c r="C226" s="312"/>
      <c r="D226" s="312"/>
      <c r="E226" s="312"/>
    </row>
    <row r="227" spans="1:5">
      <c r="A227" s="312"/>
      <c r="B227" s="312"/>
      <c r="C227" s="312"/>
      <c r="D227" s="312"/>
      <c r="E227" s="312"/>
    </row>
  </sheetData>
  <sheetProtection sheet="1"/>
  <mergeCells count="18">
    <mergeCell ref="D1:H1"/>
    <mergeCell ref="A4:C4"/>
    <mergeCell ref="A5:C5"/>
    <mergeCell ref="B14:D14"/>
    <mergeCell ref="B17:E17"/>
    <mergeCell ref="A6:C6"/>
    <mergeCell ref="A7:C7"/>
    <mergeCell ref="A8:C8"/>
    <mergeCell ref="A9:C9"/>
    <mergeCell ref="B66:E66"/>
    <mergeCell ref="B78:E78"/>
    <mergeCell ref="B94:E94"/>
    <mergeCell ref="A10:C10"/>
    <mergeCell ref="A11:C11"/>
    <mergeCell ref="A12:C12"/>
    <mergeCell ref="B50:C50"/>
    <mergeCell ref="B56:C56"/>
    <mergeCell ref="B63:E63"/>
  </mergeCells>
  <dataValidations count="1">
    <dataValidation type="list" allowBlank="1" showInputMessage="1" showErrorMessage="1" sqref="J14" xr:uid="{4DFA3A89-90BB-4D86-88A2-DDF2288C6845}">
      <formula1>$L$14:$L$14</formula1>
    </dataValidation>
  </dataValidations>
  <hyperlinks>
    <hyperlink ref="A4" location="'Entrada de dades'!Capítol_1_Sostenibilitat_ambiental" display="Capítol 1. Sostenibilitat ambiental: canvi climàtic - càlcul de la petjada de carboni de l'esdeveniment" xr:uid="{D9C7AAA1-260A-41FC-ACF2-FC8FAF8C2874}"/>
    <hyperlink ref="A5" location="'Entrada de dades'!Secció_1.2_Energie_Instal·lacions" display="1.2. Energia a les instal·lacions (lloc on se celebra l'esdeveniment i pernoctacions)" xr:uid="{29CAF0A4-0D84-4A3F-A262-A2A34DDAFB5E}"/>
    <hyperlink ref="A4:C4" location="'Dades Allotjament'!A14" display="Capítol 1. Sostenibilitat ambiental: canvi climàtic - càlcul de la petjada de carboni de l'esdeveniment" xr:uid="{A927809C-EA87-450B-BF32-5A82A3752BC3}"/>
    <hyperlink ref="A5:C5" location="'Dades Allotjament'!A15" display="1.2. Energia a les instal·lacions (lloc on se celebra l'esdeveniment i pernoctacions)" xr:uid="{1E9B8CA2-31E1-404F-8B39-E76EE97C772A}"/>
    <hyperlink ref="A7" location="'Entrada de dades'!Secció_2.1_Igualtat_Gènere" display="2.1. Igualtat de gènere" xr:uid="{02AA63BB-9CF9-48AB-B665-ED3DFEE33D62}"/>
    <hyperlink ref="A6" location="'Entrada de dades'!Capítol_2_Sostenibilitat_social" display="Capítol 2. Sostenibilitat social" xr:uid="{D21F9DF0-C114-46C5-BC2C-4B6BCA22F8C0}"/>
    <hyperlink ref="A6:C6" location="'Dades Allotjament'!A26" display="Capítol 2. Sostenibilitat social" xr:uid="{AE307745-D5D2-4DFC-93E0-2C2173495771}"/>
    <hyperlink ref="A7:C7" location="'Dades Allotjament'!A27" display="2.1. Igualtat de gènere" xr:uid="{A3E4B440-4DA6-448C-A4EC-A670E2F3FED1}"/>
    <hyperlink ref="A8" location="'Entrada de dades'!Secció_2.2_Inclusió_Origen" display="2.2. Inclusió d'origen o procedència" xr:uid="{11D79088-B1BE-4D40-9853-3670C0BCAAF5}"/>
    <hyperlink ref="A8:C8" location="'Dades Allotjament'!A50" display="2.2. Inclusió d'origen o procedència" xr:uid="{6BFE87D6-C634-4396-B289-BB226FA4512A}"/>
    <hyperlink ref="A9" location="'Entrada de dades'!Secció_2.3_Inclusió_Persones_Discapacitat" display="2.3. Inclusió de persones amb discapacitat" xr:uid="{F24ADE67-DE46-47D8-A815-5560C82654FC}"/>
    <hyperlink ref="A9:C9" location="'Dades Allotjament'!A56" display="2.3. Inclusió de persones amb diversitat funcional" xr:uid="{19E1C7D9-3CBE-4E4C-94FF-18836F3DA282}"/>
    <hyperlink ref="A10" location="'Entrada de dades'!Capítol_3_Sostenibilitat_Econòmica" display="Capítul 3. Sostenibilitat econòmica" xr:uid="{ADED2CC6-6978-46E4-8B54-BDCA0F2B1269}"/>
    <hyperlink ref="A11" location="'Entrada de dades'!Secció_3.1_Empreses_Locals" display="3.1. Empreses locals" xr:uid="{403FAA69-3F36-4139-95E9-86E4A68E339C}"/>
    <hyperlink ref="A12" location="'Entrada de dades'!Secció_3.2_Retribució_Justa" display="3.2. Retribució justa" xr:uid="{40AD58F1-EEF3-43C7-9705-83EFAF6C5D9D}"/>
    <hyperlink ref="A10:C10" location="'Dades Allotjament'!A63" display="Capítol 3. Sostenibilitat econòmica" xr:uid="{60494EF4-1B7B-4580-B066-45C959680DAF}"/>
    <hyperlink ref="A11:C11" location="'Dades Allotjament'!A64" display="3.1. Empreses locals" xr:uid="{BCAC5E3A-0AAD-4053-962D-E2CC9EF279AC}"/>
    <hyperlink ref="A12:C12" location="'Dades Allotjament'!A76" display="3.2. Retribució justa" xr:uid="{8025410F-3E84-4BE4-8EA4-6C194CD77631}"/>
  </hyperlinks>
  <pageMargins left="0.7" right="0.7" top="0.75" bottom="0.75" header="0.3" footer="0.3"/>
  <pageSetup paperSize="9" scale="43" fitToHeight="0" orientation="portrait" r:id="rId1"/>
  <rowBreaks count="1" manualBreakCount="1">
    <brk id="24" max="5" man="1"/>
  </rowBreaks>
  <drawing r:id="rId2"/>
  <legacyDrawing r:id="rId3"/>
  <tableParts count="3">
    <tablePart r:id="rId4"/>
    <tablePart r:id="rId5"/>
    <tablePart r:id="rId6"/>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6C14-5F4D-41C0-81A8-6B5F78013EDC}">
  <sheetPr>
    <pageSetUpPr fitToPage="1"/>
  </sheetPr>
  <dimension ref="A1:IC252"/>
  <sheetViews>
    <sheetView topLeftCell="A95" zoomScaleNormal="100" zoomScaleSheetLayoutView="85" workbookViewId="0">
      <selection activeCell="H111" sqref="H111"/>
    </sheetView>
  </sheetViews>
  <sheetFormatPr baseColWidth="10" defaultColWidth="9.109375" defaultRowHeight="14.4"/>
  <cols>
    <col min="1" max="1" width="10.44140625" style="323" customWidth="1"/>
    <col min="2" max="2" width="59.109375" style="323" customWidth="1"/>
    <col min="3" max="3" width="70.44140625" style="323" customWidth="1"/>
    <col min="4" max="4" width="24.109375" style="323" bestFit="1" customWidth="1"/>
    <col min="5" max="5" width="27.109375" style="323" customWidth="1"/>
    <col min="6" max="7" width="10.44140625" style="315" customWidth="1"/>
    <col min="8" max="8" width="11.44140625" style="317" bestFit="1" customWidth="1"/>
    <col min="9" max="16" width="9.109375" style="317"/>
    <col min="17" max="237" width="9.109375" style="315"/>
    <col min="238" max="16384" width="9.109375" style="323"/>
  </cols>
  <sheetData>
    <row r="1" spans="1:237" s="315" customFormat="1" ht="50.25" customHeight="1">
      <c r="A1" s="314" t="s">
        <v>9</v>
      </c>
      <c r="C1" s="316"/>
      <c r="D1" s="780"/>
      <c r="E1" s="780"/>
      <c r="F1" s="780"/>
      <c r="G1" s="780"/>
      <c r="H1" s="780"/>
      <c r="I1" s="317"/>
      <c r="J1" s="317"/>
      <c r="K1" s="317"/>
      <c r="L1" s="317"/>
      <c r="M1" s="317"/>
      <c r="N1" s="317"/>
      <c r="O1" s="317"/>
      <c r="P1" s="317"/>
    </row>
    <row r="2" spans="1:237" s="319" customFormat="1" ht="18">
      <c r="A2" s="318" t="s">
        <v>1</v>
      </c>
      <c r="C2" s="320"/>
      <c r="D2" s="321"/>
      <c r="E2" s="321"/>
      <c r="F2" s="321"/>
      <c r="G2" s="321"/>
      <c r="H2" s="321"/>
      <c r="I2" s="320"/>
      <c r="J2" s="320"/>
      <c r="K2" s="320"/>
      <c r="L2" s="320"/>
      <c r="M2" s="320"/>
      <c r="N2" s="320"/>
      <c r="O2" s="320"/>
      <c r="P2" s="320"/>
    </row>
    <row r="3" spans="1:237" s="319" customFormat="1" ht="18" hidden="1">
      <c r="A3" s="318"/>
      <c r="C3" s="320"/>
      <c r="D3" s="321"/>
      <c r="E3" s="321"/>
      <c r="F3" s="321"/>
      <c r="G3" s="321"/>
      <c r="H3" s="321"/>
      <c r="I3" s="320"/>
      <c r="J3" s="320"/>
      <c r="K3" s="320"/>
      <c r="L3" s="320"/>
      <c r="M3" s="320"/>
      <c r="N3" s="320"/>
      <c r="O3" s="320"/>
      <c r="P3" s="320"/>
    </row>
    <row r="4" spans="1:237" s="315" customFormat="1" ht="16.2" thickBot="1">
      <c r="A4" s="750" t="s">
        <v>10</v>
      </c>
      <c r="B4" s="750"/>
      <c r="C4" s="750"/>
      <c r="D4" s="476"/>
      <c r="E4" s="332"/>
      <c r="F4" s="332"/>
      <c r="G4" s="332"/>
      <c r="H4" s="332"/>
      <c r="I4" s="317"/>
      <c r="J4" s="317"/>
      <c r="K4" s="317"/>
      <c r="L4" s="317"/>
      <c r="M4" s="317"/>
      <c r="N4" s="317"/>
      <c r="O4" s="317"/>
      <c r="P4" s="317"/>
    </row>
    <row r="5" spans="1:237" s="315" customFormat="1" ht="15.6">
      <c r="A5" s="782" t="s">
        <v>11</v>
      </c>
      <c r="B5" s="782"/>
      <c r="C5" s="782"/>
      <c r="D5" s="479"/>
      <c r="E5" s="332"/>
      <c r="F5" s="332"/>
      <c r="G5" s="332"/>
      <c r="H5" s="332"/>
      <c r="I5" s="317"/>
      <c r="J5" s="317"/>
      <c r="K5" s="317"/>
      <c r="L5" s="317"/>
      <c r="M5" s="317"/>
      <c r="N5" s="317"/>
      <c r="O5" s="317"/>
      <c r="P5" s="317"/>
    </row>
    <row r="6" spans="1:237" s="315" customFormat="1" ht="15.6">
      <c r="A6" s="781" t="s">
        <v>15</v>
      </c>
      <c r="B6" s="781"/>
      <c r="C6" s="781"/>
      <c r="D6" s="332"/>
      <c r="E6" s="332"/>
      <c r="F6" s="332"/>
      <c r="G6" s="332"/>
      <c r="H6" s="332"/>
      <c r="I6" s="317"/>
      <c r="J6" s="317"/>
      <c r="K6" s="317"/>
      <c r="L6" s="317"/>
      <c r="M6" s="317"/>
      <c r="N6" s="317"/>
      <c r="O6" s="317"/>
      <c r="P6" s="317"/>
    </row>
    <row r="7" spans="1:237" s="315" customFormat="1" ht="15.6">
      <c r="A7" s="781" t="s">
        <v>16</v>
      </c>
      <c r="B7" s="781"/>
      <c r="C7" s="781"/>
      <c r="D7" s="332"/>
      <c r="E7" s="332"/>
      <c r="F7" s="332"/>
      <c r="G7" s="332"/>
      <c r="H7" s="332"/>
      <c r="I7" s="317"/>
      <c r="J7" s="317"/>
      <c r="K7" s="317"/>
      <c r="L7" s="317"/>
      <c r="M7" s="317"/>
      <c r="N7" s="317"/>
      <c r="O7" s="317"/>
      <c r="P7" s="317"/>
    </row>
    <row r="8" spans="1:237" s="315" customFormat="1" ht="15.6">
      <c r="A8" s="781" t="s">
        <v>17</v>
      </c>
      <c r="B8" s="781"/>
      <c r="C8" s="781"/>
      <c r="D8" s="332"/>
      <c r="E8" s="332"/>
      <c r="F8" s="332"/>
      <c r="G8" s="332"/>
      <c r="H8" s="332"/>
      <c r="I8" s="317"/>
      <c r="J8" s="317"/>
      <c r="K8" s="317"/>
      <c r="L8" s="317"/>
      <c r="M8" s="317"/>
      <c r="N8" s="317"/>
      <c r="O8" s="317"/>
      <c r="P8" s="317"/>
    </row>
    <row r="9" spans="1:237" s="315" customFormat="1" ht="15.6">
      <c r="A9" s="781" t="s">
        <v>438</v>
      </c>
      <c r="B9" s="781"/>
      <c r="C9" s="781"/>
      <c r="D9" s="332"/>
      <c r="E9" s="332"/>
      <c r="F9" s="332"/>
      <c r="G9" s="332"/>
      <c r="H9" s="332"/>
      <c r="I9" s="317"/>
      <c r="J9" s="317"/>
      <c r="K9" s="317"/>
      <c r="L9" s="317"/>
      <c r="M9" s="317"/>
      <c r="N9" s="317"/>
      <c r="O9" s="317"/>
      <c r="P9" s="317"/>
    </row>
    <row r="10" spans="1:237" s="315" customFormat="1" ht="15.6">
      <c r="A10" s="781" t="s">
        <v>18</v>
      </c>
      <c r="B10" s="781"/>
      <c r="C10" s="781"/>
      <c r="D10" s="332"/>
      <c r="E10" s="332"/>
      <c r="F10" s="332"/>
      <c r="G10" s="332"/>
      <c r="H10" s="332"/>
      <c r="I10" s="317"/>
      <c r="J10" s="317"/>
      <c r="K10" s="317"/>
      <c r="L10" s="317"/>
      <c r="M10" s="317"/>
      <c r="N10" s="317"/>
      <c r="O10" s="317"/>
      <c r="P10" s="317"/>
    </row>
    <row r="11" spans="1:237" s="315" customFormat="1" ht="15.6">
      <c r="A11" s="781" t="s">
        <v>19</v>
      </c>
      <c r="B11" s="781"/>
      <c r="C11" s="781"/>
      <c r="D11" s="332"/>
      <c r="E11" s="332"/>
      <c r="F11" s="332"/>
      <c r="G11" s="332"/>
      <c r="H11" s="332"/>
      <c r="I11" s="317"/>
      <c r="J11" s="317"/>
      <c r="K11" s="317"/>
      <c r="L11" s="317"/>
      <c r="M11" s="317"/>
      <c r="N11" s="317"/>
      <c r="O11" s="317"/>
      <c r="P11" s="317"/>
    </row>
    <row r="12" spans="1:237" s="315" customFormat="1" ht="15.6">
      <c r="A12" s="750" t="s">
        <v>20</v>
      </c>
      <c r="B12" s="750"/>
      <c r="C12" s="750"/>
      <c r="D12" s="332"/>
      <c r="E12" s="332"/>
      <c r="F12" s="332"/>
      <c r="G12" s="332"/>
      <c r="H12" s="332"/>
      <c r="I12" s="317"/>
      <c r="J12" s="317"/>
      <c r="K12" s="317"/>
      <c r="L12" s="317"/>
      <c r="M12" s="317"/>
      <c r="N12" s="317"/>
      <c r="O12" s="317"/>
      <c r="P12" s="317"/>
    </row>
    <row r="13" spans="1:237" s="316" customFormat="1">
      <c r="A13" s="317"/>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7"/>
      <c r="BP13" s="317"/>
      <c r="BQ13" s="317"/>
      <c r="BR13" s="317"/>
      <c r="BS13" s="317"/>
      <c r="BT13" s="317"/>
      <c r="BU13" s="317"/>
    </row>
    <row r="14" spans="1:237" ht="42" customHeight="1">
      <c r="A14" s="354">
        <v>1</v>
      </c>
      <c r="B14" s="777" t="s">
        <v>22</v>
      </c>
      <c r="C14" s="777"/>
      <c r="D14" s="777"/>
      <c r="E14" s="355"/>
      <c r="G14" s="332"/>
      <c r="H14" s="315"/>
      <c r="O14" s="315"/>
      <c r="P14" s="315"/>
      <c r="IB14" s="323"/>
      <c r="IC14" s="323"/>
    </row>
    <row r="15" spans="1:237" s="322" customFormat="1" ht="21">
      <c r="A15" s="356" t="s">
        <v>23</v>
      </c>
      <c r="B15" s="357" t="s">
        <v>24</v>
      </c>
      <c r="C15" s="358"/>
      <c r="D15" s="358"/>
      <c r="E15" s="359"/>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15"/>
      <c r="BH15" s="315"/>
      <c r="BI15" s="315"/>
      <c r="BJ15" s="315"/>
      <c r="BK15" s="315"/>
      <c r="BL15" s="315"/>
      <c r="BM15" s="315"/>
      <c r="BN15" s="315"/>
      <c r="BO15" s="315"/>
      <c r="BP15" s="315"/>
      <c r="BQ15" s="315"/>
      <c r="BR15" s="315"/>
      <c r="BS15" s="315"/>
      <c r="BT15" s="315"/>
      <c r="BU15" s="315"/>
      <c r="BV15" s="315"/>
      <c r="BW15" s="315"/>
      <c r="BX15" s="315"/>
      <c r="BY15" s="315"/>
      <c r="BZ15" s="315"/>
      <c r="CA15" s="315"/>
      <c r="CB15" s="315"/>
      <c r="CC15" s="315"/>
      <c r="CD15" s="315"/>
      <c r="CE15" s="315"/>
      <c r="CF15" s="315"/>
      <c r="CG15" s="315"/>
      <c r="CH15" s="315"/>
      <c r="CI15" s="315"/>
      <c r="CJ15" s="315"/>
      <c r="CK15" s="315"/>
      <c r="CL15" s="315"/>
      <c r="CM15" s="315"/>
      <c r="CN15" s="315"/>
      <c r="CO15" s="315"/>
      <c r="CP15" s="315"/>
      <c r="CQ15" s="315"/>
      <c r="CR15" s="315"/>
      <c r="CS15" s="315"/>
      <c r="CT15" s="315"/>
      <c r="CU15" s="315"/>
      <c r="CV15" s="315"/>
      <c r="CW15" s="315"/>
      <c r="CX15" s="315"/>
      <c r="CY15" s="315"/>
      <c r="CZ15" s="315"/>
      <c r="DA15" s="315"/>
      <c r="DB15" s="315"/>
      <c r="DC15" s="315"/>
      <c r="DD15" s="315"/>
      <c r="DE15" s="315"/>
      <c r="DF15" s="315"/>
      <c r="DG15" s="315"/>
      <c r="DH15" s="315"/>
      <c r="DI15" s="315"/>
      <c r="DJ15" s="315"/>
      <c r="DK15" s="315"/>
      <c r="DL15" s="315"/>
      <c r="DM15" s="315"/>
      <c r="DN15" s="315"/>
      <c r="DO15" s="315"/>
      <c r="DP15" s="315"/>
      <c r="DQ15" s="315"/>
      <c r="DR15" s="315"/>
      <c r="DS15" s="315"/>
      <c r="DT15" s="315"/>
      <c r="DU15" s="315"/>
      <c r="DV15" s="315"/>
      <c r="DW15" s="315"/>
      <c r="DX15" s="315"/>
      <c r="DY15" s="315"/>
      <c r="DZ15" s="315"/>
      <c r="EA15" s="315"/>
      <c r="EB15" s="315"/>
      <c r="EC15" s="315"/>
      <c r="ED15" s="315"/>
      <c r="EE15" s="315"/>
      <c r="EF15" s="315"/>
      <c r="EG15" s="315"/>
      <c r="EH15" s="315"/>
      <c r="EI15" s="315"/>
      <c r="EJ15" s="315"/>
      <c r="EK15" s="315"/>
      <c r="EL15" s="315"/>
      <c r="EM15" s="315"/>
      <c r="EN15" s="315"/>
      <c r="EO15" s="315"/>
      <c r="EP15" s="315"/>
      <c r="EQ15" s="315"/>
      <c r="ER15" s="315"/>
      <c r="ES15" s="315"/>
      <c r="ET15" s="315"/>
      <c r="EU15" s="315"/>
      <c r="EV15" s="315"/>
      <c r="EW15" s="315"/>
      <c r="EX15" s="315"/>
      <c r="EY15" s="315"/>
      <c r="EZ15" s="315"/>
      <c r="FA15" s="315"/>
      <c r="FB15" s="315"/>
      <c r="FC15" s="315"/>
      <c r="FD15" s="315"/>
      <c r="FE15" s="315"/>
      <c r="FF15" s="315"/>
      <c r="FG15" s="315"/>
      <c r="FH15" s="315"/>
      <c r="FI15" s="315"/>
      <c r="FJ15" s="315"/>
      <c r="FK15" s="315"/>
      <c r="FL15" s="315"/>
      <c r="FM15" s="315"/>
      <c r="FN15" s="315"/>
      <c r="FO15" s="315"/>
      <c r="FP15" s="315"/>
      <c r="FQ15" s="315"/>
      <c r="FR15" s="315"/>
      <c r="FS15" s="315"/>
      <c r="FT15" s="315"/>
      <c r="FU15" s="315"/>
      <c r="FV15" s="315"/>
      <c r="FW15" s="315"/>
      <c r="FX15" s="315"/>
      <c r="FY15" s="315"/>
      <c r="FZ15" s="315"/>
      <c r="GA15" s="315"/>
      <c r="GB15" s="315"/>
      <c r="GC15" s="315"/>
      <c r="GD15" s="315"/>
      <c r="GE15" s="315"/>
      <c r="GF15" s="315"/>
      <c r="GG15" s="315"/>
      <c r="GH15" s="315"/>
      <c r="GI15" s="315"/>
      <c r="GJ15" s="315"/>
      <c r="GK15" s="315"/>
      <c r="GL15" s="315"/>
      <c r="GM15" s="315"/>
      <c r="GN15" s="315"/>
      <c r="GO15" s="315"/>
      <c r="GP15" s="315"/>
      <c r="GQ15" s="315"/>
      <c r="GR15" s="315"/>
      <c r="GS15" s="315"/>
      <c r="GT15" s="315"/>
      <c r="GU15" s="315"/>
      <c r="GV15" s="315"/>
      <c r="GW15" s="315"/>
      <c r="GX15" s="315"/>
      <c r="GY15" s="315"/>
      <c r="GZ15" s="315"/>
      <c r="HA15" s="315"/>
      <c r="HB15" s="315"/>
      <c r="HC15" s="315"/>
      <c r="HD15" s="315"/>
      <c r="HE15" s="315"/>
      <c r="HF15" s="315"/>
      <c r="HG15" s="315"/>
      <c r="HH15" s="315"/>
      <c r="HI15" s="315"/>
      <c r="HJ15" s="315"/>
      <c r="HK15" s="315"/>
      <c r="HL15" s="315"/>
      <c r="HM15" s="315"/>
      <c r="HN15" s="315"/>
      <c r="HO15" s="315"/>
      <c r="HP15" s="315"/>
      <c r="HQ15" s="315"/>
      <c r="HR15" s="315"/>
      <c r="HS15" s="315"/>
      <c r="HT15" s="315"/>
      <c r="HU15" s="315"/>
      <c r="HV15" s="315"/>
      <c r="HW15" s="315"/>
      <c r="HX15" s="315"/>
      <c r="HY15" s="315"/>
      <c r="HZ15" s="315"/>
      <c r="IA15" s="315"/>
    </row>
    <row r="16" spans="1:237" s="322" customFormat="1" ht="21" hidden="1">
      <c r="A16" s="324"/>
      <c r="B16" s="325"/>
      <c r="C16" s="324"/>
      <c r="D16" s="324"/>
      <c r="E16" s="324"/>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B16" s="315"/>
      <c r="BC16" s="315"/>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5"/>
      <c r="CA16" s="315"/>
      <c r="CB16" s="315"/>
      <c r="CC16" s="315"/>
      <c r="CD16" s="315"/>
      <c r="CE16" s="315"/>
      <c r="CF16" s="315"/>
      <c r="CG16" s="315"/>
      <c r="CH16" s="315"/>
      <c r="CI16" s="315"/>
      <c r="CJ16" s="315"/>
      <c r="CK16" s="315"/>
      <c r="CL16" s="315"/>
      <c r="CM16" s="315"/>
      <c r="CN16" s="315"/>
      <c r="CO16" s="315"/>
      <c r="CP16" s="315"/>
      <c r="CQ16" s="315"/>
      <c r="CR16" s="315"/>
      <c r="CS16" s="315"/>
      <c r="CT16" s="315"/>
      <c r="CU16" s="315"/>
      <c r="CV16" s="315"/>
      <c r="CW16" s="315"/>
      <c r="CX16" s="315"/>
      <c r="CY16" s="315"/>
      <c r="CZ16" s="315"/>
      <c r="DA16" s="315"/>
      <c r="DB16" s="315"/>
      <c r="DC16" s="315"/>
      <c r="DD16" s="315"/>
      <c r="DE16" s="315"/>
      <c r="DF16" s="315"/>
      <c r="DG16" s="315"/>
      <c r="DH16" s="315"/>
      <c r="DI16" s="315"/>
      <c r="DJ16" s="315"/>
      <c r="DK16" s="315"/>
      <c r="DL16" s="315"/>
      <c r="DM16" s="315"/>
      <c r="DN16" s="315"/>
      <c r="DO16" s="315"/>
      <c r="DP16" s="315"/>
      <c r="DQ16" s="315"/>
      <c r="DR16" s="315"/>
      <c r="DS16" s="315"/>
      <c r="DT16" s="315"/>
      <c r="DU16" s="315"/>
      <c r="DV16" s="315"/>
      <c r="DW16" s="315"/>
      <c r="DX16" s="315"/>
      <c r="DY16" s="315"/>
      <c r="DZ16" s="315"/>
      <c r="EA16" s="315"/>
      <c r="EB16" s="315"/>
      <c r="EC16" s="315"/>
      <c r="ED16" s="315"/>
      <c r="EE16" s="315"/>
      <c r="EF16" s="315"/>
      <c r="EG16" s="315"/>
      <c r="EH16" s="315"/>
      <c r="EI16" s="315"/>
      <c r="EJ16" s="315"/>
      <c r="EK16" s="315"/>
      <c r="EL16" s="315"/>
      <c r="EM16" s="315"/>
      <c r="EN16" s="315"/>
      <c r="EO16" s="315"/>
      <c r="EP16" s="315"/>
      <c r="EQ16" s="315"/>
      <c r="ER16" s="315"/>
      <c r="ES16" s="315"/>
      <c r="ET16" s="315"/>
      <c r="EU16" s="315"/>
      <c r="EV16" s="315"/>
      <c r="EW16" s="315"/>
      <c r="EX16" s="315"/>
      <c r="EY16" s="315"/>
      <c r="EZ16" s="315"/>
      <c r="FA16" s="315"/>
      <c r="FB16" s="315"/>
      <c r="FC16" s="315"/>
      <c r="FD16" s="315"/>
      <c r="FE16" s="315"/>
      <c r="FF16" s="315"/>
      <c r="FG16" s="315"/>
      <c r="FH16" s="315"/>
      <c r="FI16" s="315"/>
      <c r="FJ16" s="315"/>
      <c r="FK16" s="315"/>
      <c r="FL16" s="315"/>
      <c r="FM16" s="315"/>
      <c r="FN16" s="315"/>
      <c r="FO16" s="315"/>
      <c r="FP16" s="315"/>
      <c r="FQ16" s="315"/>
      <c r="FR16" s="315"/>
      <c r="FS16" s="315"/>
      <c r="FT16" s="315"/>
      <c r="FU16" s="315"/>
      <c r="FV16" s="315"/>
      <c r="FW16" s="315"/>
      <c r="FX16" s="315"/>
      <c r="FY16" s="315"/>
      <c r="FZ16" s="315"/>
      <c r="GA16" s="315"/>
      <c r="GB16" s="315"/>
      <c r="GC16" s="315"/>
      <c r="GD16" s="315"/>
      <c r="GE16" s="315"/>
      <c r="GF16" s="315"/>
      <c r="GG16" s="315"/>
      <c r="GH16" s="315"/>
      <c r="GI16" s="315"/>
      <c r="GJ16" s="315"/>
      <c r="GK16" s="315"/>
      <c r="GL16" s="315"/>
      <c r="GM16" s="315"/>
      <c r="GN16" s="315"/>
      <c r="GO16" s="315"/>
      <c r="GP16" s="315"/>
      <c r="GQ16" s="315"/>
      <c r="GR16" s="315"/>
      <c r="GS16" s="315"/>
      <c r="GT16" s="315"/>
      <c r="GU16" s="315"/>
      <c r="GV16" s="315"/>
      <c r="GW16" s="315"/>
      <c r="GX16" s="315"/>
      <c r="GY16" s="315"/>
      <c r="GZ16" s="315"/>
      <c r="HA16" s="315"/>
      <c r="HB16" s="315"/>
      <c r="HC16" s="315"/>
      <c r="HD16" s="315"/>
      <c r="HE16" s="315"/>
      <c r="HF16" s="315"/>
      <c r="HG16" s="315"/>
      <c r="HH16" s="315"/>
      <c r="HI16" s="315"/>
      <c r="HJ16" s="315"/>
      <c r="HK16" s="315"/>
      <c r="HL16" s="315"/>
      <c r="HM16" s="315"/>
      <c r="HN16" s="315"/>
      <c r="HO16" s="315"/>
      <c r="HP16" s="315"/>
      <c r="HQ16" s="315"/>
      <c r="HR16" s="315"/>
      <c r="HS16" s="315"/>
      <c r="HT16" s="315"/>
      <c r="HU16" s="315"/>
      <c r="HV16" s="315"/>
      <c r="HW16" s="315"/>
      <c r="HX16" s="315"/>
      <c r="HY16" s="315"/>
      <c r="HZ16" s="315"/>
      <c r="IA16" s="315"/>
      <c r="IB16" s="315"/>
      <c r="IC16" s="315"/>
    </row>
    <row r="17" spans="1:237" ht="18.75" customHeight="1">
      <c r="A17" s="440" t="s">
        <v>25</v>
      </c>
      <c r="B17" s="785" t="s">
        <v>26</v>
      </c>
      <c r="C17" s="785"/>
      <c r="D17" s="785"/>
      <c r="E17" s="786"/>
      <c r="F17" s="360"/>
      <c r="G17" s="326"/>
      <c r="O17" s="315"/>
      <c r="P17" s="315"/>
      <c r="IB17" s="323"/>
      <c r="IC17" s="323"/>
    </row>
    <row r="18" spans="1:237" ht="16.5" customHeight="1" thickBot="1">
      <c r="A18" s="440" t="s">
        <v>6</v>
      </c>
      <c r="B18" s="783" t="s">
        <v>27</v>
      </c>
      <c r="C18" s="783"/>
      <c r="D18" s="783"/>
      <c r="E18" s="784"/>
      <c r="F18" s="361"/>
      <c r="G18" s="327"/>
      <c r="O18" s="315"/>
      <c r="P18" s="315"/>
      <c r="IB18" s="323"/>
      <c r="IC18" s="323"/>
    </row>
    <row r="19" spans="1:237" ht="42.9" customHeight="1" thickBot="1">
      <c r="A19" s="315" t="s">
        <v>28</v>
      </c>
      <c r="B19" s="362" t="s">
        <v>29</v>
      </c>
      <c r="C19" s="363" t="s">
        <v>30</v>
      </c>
      <c r="D19" s="364" t="s">
        <v>31</v>
      </c>
      <c r="E19" s="365" t="s">
        <v>32</v>
      </c>
      <c r="F19" s="326"/>
      <c r="G19" s="326"/>
      <c r="O19" s="315"/>
      <c r="P19" s="315"/>
      <c r="IB19" s="323"/>
      <c r="IC19" s="323"/>
    </row>
    <row r="20" spans="1:237" ht="31.5" customHeight="1" thickBot="1">
      <c r="A20" s="315"/>
      <c r="B20" s="506" t="s">
        <v>33</v>
      </c>
      <c r="C20" s="472" t="s">
        <v>521</v>
      </c>
      <c r="D20" s="507" t="s">
        <v>35</v>
      </c>
      <c r="E20" s="508">
        <v>0</v>
      </c>
      <c r="G20" s="328"/>
      <c r="O20" s="315"/>
      <c r="P20" s="315"/>
      <c r="IB20" s="323"/>
      <c r="IC20" s="323"/>
    </row>
    <row r="21" spans="1:237" ht="16.2" thickBot="1">
      <c r="A21" s="315"/>
      <c r="B21" s="510"/>
      <c r="C21" s="473" t="s">
        <v>36</v>
      </c>
      <c r="D21" s="511" t="s">
        <v>35</v>
      </c>
      <c r="E21" s="508">
        <v>0</v>
      </c>
      <c r="G21" s="328"/>
      <c r="O21" s="315"/>
      <c r="P21" s="315"/>
      <c r="IB21" s="323"/>
      <c r="IC21" s="323"/>
    </row>
    <row r="22" spans="1:237" ht="16.2" thickBot="1">
      <c r="A22" s="315"/>
      <c r="B22" s="512"/>
      <c r="C22" s="473" t="s">
        <v>37</v>
      </c>
      <c r="D22" s="511" t="s">
        <v>35</v>
      </c>
      <c r="E22" s="508">
        <v>0</v>
      </c>
      <c r="G22" s="328"/>
      <c r="O22" s="315"/>
      <c r="P22" s="315"/>
      <c r="IB22" s="323"/>
      <c r="IC22" s="323"/>
    </row>
    <row r="23" spans="1:237" ht="16.2" thickBot="1">
      <c r="A23" s="315"/>
      <c r="B23" s="512"/>
      <c r="C23" s="473" t="s">
        <v>38</v>
      </c>
      <c r="D23" s="511" t="s">
        <v>35</v>
      </c>
      <c r="E23" s="508">
        <v>0</v>
      </c>
      <c r="G23" s="328"/>
      <c r="O23" s="315"/>
      <c r="P23" s="315"/>
      <c r="IB23" s="323"/>
      <c r="IC23" s="323"/>
    </row>
    <row r="24" spans="1:237" ht="16.2" thickBot="1">
      <c r="A24" s="315"/>
      <c r="B24" s="513"/>
      <c r="C24" s="473" t="s">
        <v>39</v>
      </c>
      <c r="D24" s="511" t="s">
        <v>35</v>
      </c>
      <c r="E24" s="508">
        <v>0</v>
      </c>
      <c r="H24" s="315"/>
      <c r="I24" s="315"/>
      <c r="J24" s="315"/>
      <c r="K24" s="315"/>
      <c r="L24" s="315"/>
      <c r="M24" s="315"/>
      <c r="N24" s="315"/>
      <c r="O24" s="315"/>
      <c r="P24" s="315"/>
      <c r="BT24" s="323"/>
      <c r="BU24" s="323"/>
      <c r="BV24" s="323"/>
      <c r="BW24" s="323"/>
      <c r="BX24" s="323"/>
      <c r="BY24" s="323"/>
      <c r="BZ24" s="323"/>
      <c r="CA24" s="323"/>
      <c r="CB24" s="323"/>
      <c r="CC24" s="323"/>
      <c r="CD24" s="323"/>
      <c r="CE24" s="323"/>
      <c r="CF24" s="323"/>
      <c r="CG24" s="323"/>
      <c r="CH24" s="323"/>
      <c r="CI24" s="323"/>
      <c r="CJ24" s="323"/>
      <c r="CK24" s="323"/>
      <c r="CL24" s="323"/>
      <c r="CM24" s="323"/>
      <c r="CN24" s="323"/>
      <c r="CO24" s="323"/>
      <c r="CP24" s="323"/>
      <c r="CQ24" s="323"/>
      <c r="CR24" s="323"/>
      <c r="CS24" s="323"/>
      <c r="CT24" s="323"/>
      <c r="CU24" s="323"/>
      <c r="CV24" s="323"/>
      <c r="CW24" s="323"/>
      <c r="CX24" s="323"/>
      <c r="CY24" s="323"/>
      <c r="CZ24" s="323"/>
      <c r="DA24" s="323"/>
      <c r="DB24" s="323"/>
      <c r="DC24" s="323"/>
      <c r="DD24" s="323"/>
      <c r="DE24" s="323"/>
      <c r="DF24" s="323"/>
      <c r="DG24" s="323"/>
      <c r="DH24" s="323"/>
      <c r="DI24" s="323"/>
      <c r="DJ24" s="323"/>
      <c r="DK24" s="323"/>
      <c r="DL24" s="323"/>
      <c r="DM24" s="323"/>
      <c r="DN24" s="323"/>
      <c r="DO24" s="323"/>
      <c r="DP24" s="323"/>
      <c r="DQ24" s="323"/>
      <c r="DR24" s="323"/>
      <c r="DS24" s="323"/>
      <c r="DT24" s="323"/>
      <c r="DU24" s="323"/>
      <c r="DV24" s="323"/>
      <c r="DW24" s="323"/>
      <c r="DX24" s="323"/>
      <c r="DY24" s="323"/>
      <c r="DZ24" s="323"/>
      <c r="EA24" s="323"/>
      <c r="EB24" s="323"/>
      <c r="EC24" s="323"/>
      <c r="ED24" s="323"/>
      <c r="EE24" s="323"/>
      <c r="EF24" s="323"/>
      <c r="EG24" s="323"/>
      <c r="EH24" s="323"/>
      <c r="EI24" s="323"/>
      <c r="EJ24" s="323"/>
      <c r="EK24" s="323"/>
      <c r="EL24" s="323"/>
      <c r="EM24" s="323"/>
      <c r="EN24" s="323"/>
      <c r="EO24" s="323"/>
      <c r="EP24" s="323"/>
      <c r="EQ24" s="323"/>
      <c r="ER24" s="323"/>
      <c r="ES24" s="323"/>
      <c r="ET24" s="323"/>
      <c r="EU24" s="323"/>
      <c r="EV24" s="323"/>
      <c r="EW24" s="323"/>
      <c r="EX24" s="323"/>
      <c r="EY24" s="323"/>
      <c r="EZ24" s="323"/>
      <c r="FA24" s="323"/>
      <c r="FB24" s="323"/>
      <c r="FC24" s="323"/>
      <c r="FD24" s="323"/>
      <c r="FE24" s="323"/>
      <c r="FF24" s="323"/>
      <c r="FG24" s="323"/>
      <c r="FH24" s="323"/>
      <c r="FI24" s="323"/>
      <c r="FJ24" s="323"/>
      <c r="FK24" s="323"/>
      <c r="FL24" s="323"/>
      <c r="FM24" s="323"/>
      <c r="FN24" s="323"/>
      <c r="FO24" s="323"/>
      <c r="FP24" s="323"/>
      <c r="FQ24" s="323"/>
      <c r="FR24" s="323"/>
      <c r="FS24" s="323"/>
      <c r="FT24" s="323"/>
      <c r="FU24" s="323"/>
      <c r="FV24" s="323"/>
      <c r="FW24" s="323"/>
      <c r="FX24" s="323"/>
      <c r="FY24" s="323"/>
      <c r="FZ24" s="323"/>
      <c r="GA24" s="323"/>
      <c r="GB24" s="323"/>
      <c r="GC24" s="323"/>
      <c r="GD24" s="323"/>
      <c r="GE24" s="323"/>
      <c r="GF24" s="323"/>
      <c r="GG24" s="323"/>
      <c r="GH24" s="323"/>
      <c r="GI24" s="323"/>
      <c r="GJ24" s="323"/>
      <c r="GK24" s="323"/>
      <c r="GL24" s="323"/>
      <c r="GM24" s="323"/>
      <c r="GN24" s="323"/>
      <c r="GO24" s="323"/>
      <c r="GP24" s="323"/>
      <c r="GQ24" s="323"/>
      <c r="GR24" s="323"/>
      <c r="GS24" s="323"/>
      <c r="GT24" s="323"/>
      <c r="GU24" s="323"/>
      <c r="GV24" s="323"/>
      <c r="GW24" s="323"/>
      <c r="GX24" s="323"/>
      <c r="GY24" s="323"/>
      <c r="GZ24" s="323"/>
      <c r="HA24" s="323"/>
      <c r="HB24" s="323"/>
      <c r="HC24" s="323"/>
      <c r="HD24" s="323"/>
      <c r="HE24" s="323"/>
      <c r="HF24" s="323"/>
      <c r="HG24" s="323"/>
      <c r="HH24" s="323"/>
      <c r="HI24" s="323"/>
      <c r="HJ24" s="323"/>
      <c r="HK24" s="323"/>
      <c r="HL24" s="323"/>
      <c r="HM24" s="323"/>
      <c r="HN24" s="323"/>
      <c r="HO24" s="323"/>
      <c r="HP24" s="323"/>
      <c r="HQ24" s="323"/>
      <c r="HR24" s="323"/>
      <c r="HS24" s="323"/>
      <c r="HT24" s="323"/>
      <c r="HU24" s="323"/>
      <c r="HV24" s="323"/>
      <c r="HW24" s="323"/>
      <c r="HX24" s="323"/>
      <c r="HY24" s="323"/>
      <c r="HZ24" s="323"/>
      <c r="IA24" s="323"/>
      <c r="IB24" s="323"/>
      <c r="IC24" s="323"/>
    </row>
    <row r="25" spans="1:237" ht="16.2" thickBot="1">
      <c r="A25" s="315"/>
      <c r="B25" s="510"/>
      <c r="C25" s="473" t="s">
        <v>474</v>
      </c>
      <c r="D25" s="511" t="s">
        <v>35</v>
      </c>
      <c r="E25" s="508">
        <v>0</v>
      </c>
      <c r="H25" s="315"/>
      <c r="I25" s="315"/>
      <c r="J25" s="315"/>
      <c r="K25" s="315"/>
      <c r="L25" s="315"/>
      <c r="M25" s="315"/>
      <c r="N25" s="315"/>
      <c r="O25" s="315"/>
      <c r="P25" s="315"/>
      <c r="BT25" s="323"/>
      <c r="BU25" s="323"/>
      <c r="BV25" s="323"/>
      <c r="BW25" s="323"/>
      <c r="BX25" s="323"/>
      <c r="BY25" s="323"/>
      <c r="BZ25" s="323"/>
      <c r="CA25" s="323"/>
      <c r="CB25" s="323"/>
      <c r="CC25" s="323"/>
      <c r="CD25" s="323"/>
      <c r="CE25" s="323"/>
      <c r="CF25" s="323"/>
      <c r="CG25" s="323"/>
      <c r="CH25" s="323"/>
      <c r="CI25" s="323"/>
      <c r="CJ25" s="323"/>
      <c r="CK25" s="323"/>
      <c r="CL25" s="323"/>
      <c r="CM25" s="323"/>
      <c r="CN25" s="323"/>
      <c r="CO25" s="323"/>
      <c r="CP25" s="323"/>
      <c r="CQ25" s="323"/>
      <c r="CR25" s="323"/>
      <c r="CS25" s="323"/>
      <c r="CT25" s="323"/>
      <c r="CU25" s="323"/>
      <c r="CV25" s="323"/>
      <c r="CW25" s="323"/>
      <c r="CX25" s="323"/>
      <c r="CY25" s="323"/>
      <c r="CZ25" s="323"/>
      <c r="DA25" s="323"/>
      <c r="DB25" s="323"/>
      <c r="DC25" s="323"/>
      <c r="DD25" s="323"/>
      <c r="DE25" s="323"/>
      <c r="DF25" s="323"/>
      <c r="DG25" s="323"/>
      <c r="DH25" s="323"/>
      <c r="DI25" s="323"/>
      <c r="DJ25" s="323"/>
      <c r="DK25" s="323"/>
      <c r="DL25" s="323"/>
      <c r="DM25" s="323"/>
      <c r="DN25" s="323"/>
      <c r="DO25" s="323"/>
      <c r="DP25" s="323"/>
      <c r="DQ25" s="323"/>
      <c r="DR25" s="323"/>
      <c r="DS25" s="323"/>
      <c r="DT25" s="323"/>
      <c r="DU25" s="323"/>
      <c r="DV25" s="323"/>
      <c r="DW25" s="323"/>
      <c r="DX25" s="323"/>
      <c r="DY25" s="323"/>
      <c r="DZ25" s="323"/>
      <c r="EA25" s="323"/>
      <c r="EB25" s="323"/>
      <c r="EC25" s="323"/>
      <c r="ED25" s="323"/>
      <c r="EE25" s="323"/>
      <c r="EF25" s="323"/>
      <c r="EG25" s="323"/>
      <c r="EH25" s="323"/>
      <c r="EI25" s="323"/>
      <c r="EJ25" s="323"/>
      <c r="EK25" s="323"/>
      <c r="EL25" s="323"/>
      <c r="EM25" s="323"/>
      <c r="EN25" s="323"/>
      <c r="EO25" s="323"/>
      <c r="EP25" s="323"/>
      <c r="EQ25" s="323"/>
      <c r="ER25" s="323"/>
      <c r="ES25" s="323"/>
      <c r="ET25" s="323"/>
      <c r="EU25" s="323"/>
      <c r="EV25" s="323"/>
      <c r="EW25" s="323"/>
      <c r="EX25" s="323"/>
      <c r="EY25" s="323"/>
      <c r="EZ25" s="323"/>
      <c r="FA25" s="323"/>
      <c r="FB25" s="323"/>
      <c r="FC25" s="323"/>
      <c r="FD25" s="323"/>
      <c r="FE25" s="323"/>
      <c r="FF25" s="323"/>
      <c r="FG25" s="323"/>
      <c r="FH25" s="323"/>
      <c r="FI25" s="323"/>
      <c r="FJ25" s="323"/>
      <c r="FK25" s="323"/>
      <c r="FL25" s="323"/>
      <c r="FM25" s="323"/>
      <c r="FN25" s="323"/>
      <c r="FO25" s="323"/>
      <c r="FP25" s="323"/>
      <c r="FQ25" s="323"/>
      <c r="FR25" s="323"/>
      <c r="FS25" s="323"/>
      <c r="FT25" s="323"/>
      <c r="FU25" s="323"/>
      <c r="FV25" s="323"/>
      <c r="FW25" s="323"/>
      <c r="FX25" s="323"/>
      <c r="FY25" s="323"/>
      <c r="FZ25" s="323"/>
      <c r="GA25" s="323"/>
      <c r="GB25" s="323"/>
      <c r="GC25" s="323"/>
      <c r="GD25" s="323"/>
      <c r="GE25" s="323"/>
      <c r="GF25" s="323"/>
      <c r="GG25" s="323"/>
      <c r="GH25" s="323"/>
      <c r="GI25" s="323"/>
      <c r="GJ25" s="323"/>
      <c r="GK25" s="323"/>
      <c r="GL25" s="323"/>
      <c r="GM25" s="323"/>
      <c r="GN25" s="323"/>
      <c r="GO25" s="323"/>
      <c r="GP25" s="323"/>
      <c r="GQ25" s="323"/>
      <c r="GR25" s="323"/>
      <c r="GS25" s="323"/>
      <c r="GT25" s="323"/>
      <c r="GU25" s="323"/>
      <c r="GV25" s="323"/>
      <c r="GW25" s="323"/>
      <c r="GX25" s="323"/>
      <c r="GY25" s="323"/>
      <c r="GZ25" s="323"/>
      <c r="HA25" s="323"/>
      <c r="HB25" s="323"/>
      <c r="HC25" s="323"/>
      <c r="HD25" s="323"/>
      <c r="HE25" s="323"/>
      <c r="HF25" s="323"/>
      <c r="HG25" s="323"/>
      <c r="HH25" s="323"/>
      <c r="HI25" s="323"/>
      <c r="HJ25" s="323"/>
      <c r="HK25" s="323"/>
      <c r="HL25" s="323"/>
      <c r="HM25" s="323"/>
      <c r="HN25" s="323"/>
      <c r="HO25" s="323"/>
      <c r="HP25" s="323"/>
      <c r="HQ25" s="323"/>
      <c r="HR25" s="323"/>
      <c r="HS25" s="323"/>
      <c r="HT25" s="323"/>
      <c r="HU25" s="323"/>
      <c r="HV25" s="323"/>
      <c r="HW25" s="323"/>
      <c r="HX25" s="323"/>
      <c r="HY25" s="323"/>
      <c r="HZ25" s="323"/>
      <c r="IA25" s="323"/>
      <c r="IB25" s="323"/>
      <c r="IC25" s="323"/>
    </row>
    <row r="26" spans="1:237" ht="16.2" thickBot="1">
      <c r="A26" s="315"/>
      <c r="B26" s="512"/>
      <c r="C26" s="473" t="s">
        <v>41</v>
      </c>
      <c r="D26" s="511" t="s">
        <v>35</v>
      </c>
      <c r="E26" s="508">
        <v>0</v>
      </c>
      <c r="H26" s="315"/>
      <c r="I26" s="315"/>
      <c r="J26" s="315"/>
      <c r="K26" s="315"/>
      <c r="L26" s="315"/>
      <c r="M26" s="315"/>
      <c r="N26" s="315"/>
      <c r="O26" s="315"/>
      <c r="P26" s="315"/>
      <c r="BT26" s="323"/>
      <c r="BU26" s="323"/>
      <c r="BV26" s="323"/>
      <c r="BW26" s="323"/>
      <c r="BX26" s="323"/>
      <c r="BY26" s="323"/>
      <c r="BZ26" s="323"/>
      <c r="CA26" s="323"/>
      <c r="CB26" s="323"/>
      <c r="CC26" s="323"/>
      <c r="CD26" s="323"/>
      <c r="CE26" s="323"/>
      <c r="CF26" s="323"/>
      <c r="CG26" s="323"/>
      <c r="CH26" s="323"/>
      <c r="CI26" s="323"/>
      <c r="CJ26" s="323"/>
      <c r="CK26" s="323"/>
      <c r="CL26" s="323"/>
      <c r="CM26" s="323"/>
      <c r="CN26" s="323"/>
      <c r="CO26" s="323"/>
      <c r="CP26" s="323"/>
      <c r="CQ26" s="323"/>
      <c r="CR26" s="323"/>
      <c r="CS26" s="323"/>
      <c r="CT26" s="323"/>
      <c r="CU26" s="323"/>
      <c r="CV26" s="323"/>
      <c r="CW26" s="323"/>
      <c r="CX26" s="323"/>
      <c r="CY26" s="323"/>
      <c r="CZ26" s="323"/>
      <c r="DA26" s="323"/>
      <c r="DB26" s="323"/>
      <c r="DC26" s="323"/>
      <c r="DD26" s="323"/>
      <c r="DE26" s="323"/>
      <c r="DF26" s="323"/>
      <c r="DG26" s="323"/>
      <c r="DH26" s="323"/>
      <c r="DI26" s="323"/>
      <c r="DJ26" s="323"/>
      <c r="DK26" s="323"/>
      <c r="DL26" s="323"/>
      <c r="DM26" s="323"/>
      <c r="DN26" s="323"/>
      <c r="DO26" s="323"/>
      <c r="DP26" s="323"/>
      <c r="DQ26" s="323"/>
      <c r="DR26" s="323"/>
      <c r="DS26" s="323"/>
      <c r="DT26" s="323"/>
      <c r="DU26" s="323"/>
      <c r="DV26" s="323"/>
      <c r="DW26" s="323"/>
      <c r="DX26" s="323"/>
      <c r="DY26" s="323"/>
      <c r="DZ26" s="323"/>
      <c r="EA26" s="323"/>
      <c r="EB26" s="323"/>
      <c r="EC26" s="323"/>
      <c r="ED26" s="323"/>
      <c r="EE26" s="323"/>
      <c r="EF26" s="323"/>
      <c r="EG26" s="323"/>
      <c r="EH26" s="323"/>
      <c r="EI26" s="323"/>
      <c r="EJ26" s="323"/>
      <c r="EK26" s="323"/>
      <c r="EL26" s="323"/>
      <c r="EM26" s="323"/>
      <c r="EN26" s="323"/>
      <c r="EO26" s="323"/>
      <c r="EP26" s="323"/>
      <c r="EQ26" s="323"/>
      <c r="ER26" s="323"/>
      <c r="ES26" s="323"/>
      <c r="ET26" s="323"/>
      <c r="EU26" s="323"/>
      <c r="EV26" s="323"/>
      <c r="EW26" s="323"/>
      <c r="EX26" s="323"/>
      <c r="EY26" s="323"/>
      <c r="EZ26" s="323"/>
      <c r="FA26" s="323"/>
      <c r="FB26" s="323"/>
      <c r="FC26" s="323"/>
      <c r="FD26" s="323"/>
      <c r="FE26" s="323"/>
      <c r="FF26" s="323"/>
      <c r="FG26" s="323"/>
      <c r="FH26" s="323"/>
      <c r="FI26" s="323"/>
      <c r="FJ26" s="323"/>
      <c r="FK26" s="323"/>
      <c r="FL26" s="323"/>
      <c r="FM26" s="323"/>
      <c r="FN26" s="323"/>
      <c r="FO26" s="323"/>
      <c r="FP26" s="323"/>
      <c r="FQ26" s="323"/>
      <c r="FR26" s="323"/>
      <c r="FS26" s="323"/>
      <c r="FT26" s="323"/>
      <c r="FU26" s="323"/>
      <c r="FV26" s="323"/>
      <c r="FW26" s="323"/>
      <c r="FX26" s="323"/>
      <c r="FY26" s="323"/>
      <c r="FZ26" s="323"/>
      <c r="GA26" s="323"/>
      <c r="GB26" s="323"/>
      <c r="GC26" s="323"/>
      <c r="GD26" s="323"/>
      <c r="GE26" s="323"/>
      <c r="GF26" s="323"/>
      <c r="GG26" s="323"/>
      <c r="GH26" s="323"/>
      <c r="GI26" s="323"/>
      <c r="GJ26" s="323"/>
      <c r="GK26" s="323"/>
      <c r="GL26" s="323"/>
      <c r="GM26" s="323"/>
      <c r="GN26" s="323"/>
      <c r="GO26" s="323"/>
      <c r="GP26" s="323"/>
      <c r="GQ26" s="323"/>
      <c r="GR26" s="323"/>
      <c r="GS26" s="323"/>
      <c r="GT26" s="323"/>
      <c r="GU26" s="323"/>
      <c r="GV26" s="323"/>
      <c r="GW26" s="323"/>
      <c r="GX26" s="323"/>
      <c r="GY26" s="323"/>
      <c r="GZ26" s="323"/>
      <c r="HA26" s="323"/>
      <c r="HB26" s="323"/>
      <c r="HC26" s="323"/>
      <c r="HD26" s="323"/>
      <c r="HE26" s="323"/>
      <c r="HF26" s="323"/>
      <c r="HG26" s="323"/>
      <c r="HH26" s="323"/>
      <c r="HI26" s="323"/>
      <c r="HJ26" s="323"/>
      <c r="HK26" s="323"/>
      <c r="HL26" s="323"/>
      <c r="HM26" s="323"/>
      <c r="HN26" s="323"/>
      <c r="HO26" s="323"/>
      <c r="HP26" s="323"/>
      <c r="HQ26" s="323"/>
      <c r="HR26" s="323"/>
      <c r="HS26" s="323"/>
      <c r="HT26" s="323"/>
      <c r="HU26" s="323"/>
      <c r="HV26" s="323"/>
      <c r="HW26" s="323"/>
      <c r="HX26" s="323"/>
      <c r="HY26" s="323"/>
      <c r="HZ26" s="323"/>
      <c r="IA26" s="323"/>
      <c r="IB26" s="323"/>
      <c r="IC26" s="323"/>
    </row>
    <row r="27" spans="1:237" ht="16.2" thickBot="1">
      <c r="A27" s="315"/>
      <c r="B27" s="513"/>
      <c r="C27" s="473" t="s">
        <v>42</v>
      </c>
      <c r="D27" s="511" t="s">
        <v>35</v>
      </c>
      <c r="E27" s="508">
        <v>0</v>
      </c>
      <c r="H27" s="315"/>
      <c r="I27" s="315"/>
      <c r="J27" s="315"/>
      <c r="K27" s="315"/>
      <c r="L27" s="315"/>
      <c r="M27" s="315"/>
      <c r="N27" s="315"/>
      <c r="O27" s="315"/>
      <c r="P27" s="315"/>
      <c r="BT27" s="323"/>
      <c r="BU27" s="323"/>
      <c r="BV27" s="323"/>
      <c r="BW27" s="323"/>
      <c r="BX27" s="323"/>
      <c r="BY27" s="323"/>
      <c r="BZ27" s="323"/>
      <c r="CA27" s="323"/>
      <c r="CB27" s="323"/>
      <c r="CC27" s="323"/>
      <c r="CD27" s="323"/>
      <c r="CE27" s="323"/>
      <c r="CF27" s="323"/>
      <c r="CG27" s="323"/>
      <c r="CH27" s="323"/>
      <c r="CI27" s="323"/>
      <c r="CJ27" s="323"/>
      <c r="CK27" s="323"/>
      <c r="CL27" s="323"/>
      <c r="CM27" s="323"/>
      <c r="CN27" s="323"/>
      <c r="CO27" s="323"/>
      <c r="CP27" s="323"/>
      <c r="CQ27" s="323"/>
      <c r="CR27" s="323"/>
      <c r="CS27" s="323"/>
      <c r="CT27" s="323"/>
      <c r="CU27" s="323"/>
      <c r="CV27" s="323"/>
      <c r="CW27" s="323"/>
      <c r="CX27" s="323"/>
      <c r="CY27" s="323"/>
      <c r="CZ27" s="323"/>
      <c r="DA27" s="323"/>
      <c r="DB27" s="323"/>
      <c r="DC27" s="323"/>
      <c r="DD27" s="323"/>
      <c r="DE27" s="323"/>
      <c r="DF27" s="323"/>
      <c r="DG27" s="323"/>
      <c r="DH27" s="323"/>
      <c r="DI27" s="323"/>
      <c r="DJ27" s="323"/>
      <c r="DK27" s="323"/>
      <c r="DL27" s="323"/>
      <c r="DM27" s="323"/>
      <c r="DN27" s="323"/>
      <c r="DO27" s="323"/>
      <c r="DP27" s="323"/>
      <c r="DQ27" s="323"/>
      <c r="DR27" s="323"/>
      <c r="DS27" s="323"/>
      <c r="DT27" s="323"/>
      <c r="DU27" s="323"/>
      <c r="DV27" s="323"/>
      <c r="DW27" s="323"/>
      <c r="DX27" s="323"/>
      <c r="DY27" s="323"/>
      <c r="DZ27" s="323"/>
      <c r="EA27" s="323"/>
      <c r="EB27" s="323"/>
      <c r="EC27" s="323"/>
      <c r="ED27" s="323"/>
      <c r="EE27" s="323"/>
      <c r="EF27" s="323"/>
      <c r="EG27" s="323"/>
      <c r="EH27" s="323"/>
      <c r="EI27" s="323"/>
      <c r="EJ27" s="323"/>
      <c r="EK27" s="323"/>
      <c r="EL27" s="323"/>
      <c r="EM27" s="323"/>
      <c r="EN27" s="323"/>
      <c r="EO27" s="323"/>
      <c r="EP27" s="323"/>
      <c r="EQ27" s="323"/>
      <c r="ER27" s="323"/>
      <c r="ES27" s="323"/>
      <c r="ET27" s="323"/>
      <c r="EU27" s="323"/>
      <c r="EV27" s="323"/>
      <c r="EW27" s="323"/>
      <c r="EX27" s="323"/>
      <c r="EY27" s="323"/>
      <c r="EZ27" s="323"/>
      <c r="FA27" s="323"/>
      <c r="FB27" s="323"/>
      <c r="FC27" s="323"/>
      <c r="FD27" s="323"/>
      <c r="FE27" s="323"/>
      <c r="FF27" s="323"/>
      <c r="FG27" s="323"/>
      <c r="FH27" s="323"/>
      <c r="FI27" s="323"/>
      <c r="FJ27" s="323"/>
      <c r="FK27" s="323"/>
      <c r="FL27" s="323"/>
      <c r="FM27" s="323"/>
      <c r="FN27" s="323"/>
      <c r="FO27" s="323"/>
      <c r="FP27" s="323"/>
      <c r="FQ27" s="323"/>
      <c r="FR27" s="323"/>
      <c r="FS27" s="323"/>
      <c r="FT27" s="323"/>
      <c r="FU27" s="323"/>
      <c r="FV27" s="323"/>
      <c r="FW27" s="323"/>
      <c r="FX27" s="323"/>
      <c r="FY27" s="323"/>
      <c r="FZ27" s="323"/>
      <c r="GA27" s="323"/>
      <c r="GB27" s="323"/>
      <c r="GC27" s="323"/>
      <c r="GD27" s="323"/>
      <c r="GE27" s="323"/>
      <c r="GF27" s="323"/>
      <c r="GG27" s="323"/>
      <c r="GH27" s="323"/>
      <c r="GI27" s="323"/>
      <c r="GJ27" s="323"/>
      <c r="GK27" s="323"/>
      <c r="GL27" s="323"/>
      <c r="GM27" s="323"/>
      <c r="GN27" s="323"/>
      <c r="GO27" s="323"/>
      <c r="GP27" s="323"/>
      <c r="GQ27" s="323"/>
      <c r="GR27" s="323"/>
      <c r="GS27" s="323"/>
      <c r="GT27" s="323"/>
      <c r="GU27" s="323"/>
      <c r="GV27" s="323"/>
      <c r="GW27" s="323"/>
      <c r="GX27" s="323"/>
      <c r="GY27" s="323"/>
      <c r="GZ27" s="323"/>
      <c r="HA27" s="323"/>
      <c r="HB27" s="323"/>
      <c r="HC27" s="323"/>
      <c r="HD27" s="323"/>
      <c r="HE27" s="323"/>
      <c r="HF27" s="323"/>
      <c r="HG27" s="323"/>
      <c r="HH27" s="323"/>
      <c r="HI27" s="323"/>
      <c r="HJ27" s="323"/>
      <c r="HK27" s="323"/>
      <c r="HL27" s="323"/>
      <c r="HM27" s="323"/>
      <c r="HN27" s="323"/>
      <c r="HO27" s="323"/>
      <c r="HP27" s="323"/>
      <c r="HQ27" s="323"/>
      <c r="HR27" s="323"/>
      <c r="HS27" s="323"/>
      <c r="HT27" s="323"/>
      <c r="HU27" s="323"/>
      <c r="HV27" s="323"/>
      <c r="HW27" s="323"/>
      <c r="HX27" s="323"/>
      <c r="HY27" s="323"/>
      <c r="HZ27" s="323"/>
      <c r="IA27" s="323"/>
      <c r="IB27" s="323"/>
      <c r="IC27" s="323"/>
    </row>
    <row r="28" spans="1:237" ht="16.2" thickBot="1">
      <c r="A28" s="315"/>
      <c r="B28" s="510"/>
      <c r="C28" s="473" t="s">
        <v>43</v>
      </c>
      <c r="D28" s="511" t="s">
        <v>35</v>
      </c>
      <c r="E28" s="508">
        <v>0</v>
      </c>
      <c r="H28" s="315"/>
      <c r="I28" s="315"/>
      <c r="J28" s="315"/>
      <c r="K28" s="315"/>
      <c r="L28" s="315"/>
      <c r="M28" s="315"/>
      <c r="N28" s="315"/>
      <c r="O28" s="315"/>
      <c r="P28" s="315"/>
      <c r="BT28" s="323"/>
      <c r="BU28" s="323"/>
      <c r="BV28" s="323"/>
      <c r="BW28" s="323"/>
      <c r="BX28" s="323"/>
      <c r="BY28" s="323"/>
      <c r="BZ28" s="323"/>
      <c r="CA28" s="323"/>
      <c r="CB28" s="323"/>
      <c r="CC28" s="323"/>
      <c r="CD28" s="323"/>
      <c r="CE28" s="323"/>
      <c r="CF28" s="323"/>
      <c r="CG28" s="323"/>
      <c r="CH28" s="323"/>
      <c r="CI28" s="323"/>
      <c r="CJ28" s="323"/>
      <c r="CK28" s="323"/>
      <c r="CL28" s="323"/>
      <c r="CM28" s="323"/>
      <c r="CN28" s="323"/>
      <c r="CO28" s="323"/>
      <c r="CP28" s="323"/>
      <c r="CQ28" s="323"/>
      <c r="CR28" s="323"/>
      <c r="CS28" s="323"/>
      <c r="CT28" s="323"/>
      <c r="CU28" s="323"/>
      <c r="CV28" s="323"/>
      <c r="CW28" s="323"/>
      <c r="CX28" s="323"/>
      <c r="CY28" s="323"/>
      <c r="CZ28" s="323"/>
      <c r="DA28" s="323"/>
      <c r="DB28" s="323"/>
      <c r="DC28" s="323"/>
      <c r="DD28" s="323"/>
      <c r="DE28" s="323"/>
      <c r="DF28" s="323"/>
      <c r="DG28" s="323"/>
      <c r="DH28" s="323"/>
      <c r="DI28" s="323"/>
      <c r="DJ28" s="323"/>
      <c r="DK28" s="323"/>
      <c r="DL28" s="323"/>
      <c r="DM28" s="323"/>
      <c r="DN28" s="323"/>
      <c r="DO28" s="323"/>
      <c r="DP28" s="323"/>
      <c r="DQ28" s="323"/>
      <c r="DR28" s="323"/>
      <c r="DS28" s="323"/>
      <c r="DT28" s="323"/>
      <c r="DU28" s="323"/>
      <c r="DV28" s="323"/>
      <c r="DW28" s="323"/>
      <c r="DX28" s="323"/>
      <c r="DY28" s="323"/>
      <c r="DZ28" s="323"/>
      <c r="EA28" s="323"/>
      <c r="EB28" s="323"/>
      <c r="EC28" s="323"/>
      <c r="ED28" s="323"/>
      <c r="EE28" s="323"/>
      <c r="EF28" s="323"/>
      <c r="EG28" s="323"/>
      <c r="EH28" s="323"/>
      <c r="EI28" s="323"/>
      <c r="EJ28" s="323"/>
      <c r="EK28" s="323"/>
      <c r="EL28" s="323"/>
      <c r="EM28" s="323"/>
      <c r="EN28" s="323"/>
      <c r="EO28" s="323"/>
      <c r="EP28" s="323"/>
      <c r="EQ28" s="323"/>
      <c r="ER28" s="323"/>
      <c r="ES28" s="323"/>
      <c r="ET28" s="323"/>
      <c r="EU28" s="323"/>
      <c r="EV28" s="323"/>
      <c r="EW28" s="323"/>
      <c r="EX28" s="323"/>
      <c r="EY28" s="323"/>
      <c r="EZ28" s="323"/>
      <c r="FA28" s="323"/>
      <c r="FB28" s="323"/>
      <c r="FC28" s="323"/>
      <c r="FD28" s="323"/>
      <c r="FE28" s="323"/>
      <c r="FF28" s="323"/>
      <c r="FG28" s="323"/>
      <c r="FH28" s="323"/>
      <c r="FI28" s="323"/>
      <c r="FJ28" s="323"/>
      <c r="FK28" s="323"/>
      <c r="FL28" s="323"/>
      <c r="FM28" s="323"/>
      <c r="FN28" s="323"/>
      <c r="FO28" s="323"/>
      <c r="FP28" s="323"/>
      <c r="FQ28" s="323"/>
      <c r="FR28" s="323"/>
      <c r="FS28" s="323"/>
      <c r="FT28" s="323"/>
      <c r="FU28" s="323"/>
      <c r="FV28" s="323"/>
      <c r="FW28" s="323"/>
      <c r="FX28" s="323"/>
      <c r="FY28" s="323"/>
      <c r="FZ28" s="323"/>
      <c r="GA28" s="323"/>
      <c r="GB28" s="323"/>
      <c r="GC28" s="323"/>
      <c r="GD28" s="323"/>
      <c r="GE28" s="323"/>
      <c r="GF28" s="323"/>
      <c r="GG28" s="323"/>
      <c r="GH28" s="323"/>
      <c r="GI28" s="323"/>
      <c r="GJ28" s="323"/>
      <c r="GK28" s="323"/>
      <c r="GL28" s="323"/>
      <c r="GM28" s="323"/>
      <c r="GN28" s="323"/>
      <c r="GO28" s="323"/>
      <c r="GP28" s="323"/>
      <c r="GQ28" s="323"/>
      <c r="GR28" s="323"/>
      <c r="GS28" s="323"/>
      <c r="GT28" s="323"/>
      <c r="GU28" s="323"/>
      <c r="GV28" s="323"/>
      <c r="GW28" s="323"/>
      <c r="GX28" s="323"/>
      <c r="GY28" s="323"/>
      <c r="GZ28" s="323"/>
      <c r="HA28" s="323"/>
      <c r="HB28" s="323"/>
      <c r="HC28" s="323"/>
      <c r="HD28" s="323"/>
      <c r="HE28" s="323"/>
      <c r="HF28" s="323"/>
      <c r="HG28" s="323"/>
      <c r="HH28" s="323"/>
      <c r="HI28" s="323"/>
      <c r="HJ28" s="323"/>
      <c r="HK28" s="323"/>
      <c r="HL28" s="323"/>
      <c r="HM28" s="323"/>
      <c r="HN28" s="323"/>
      <c r="HO28" s="323"/>
      <c r="HP28" s="323"/>
      <c r="HQ28" s="323"/>
      <c r="HR28" s="323"/>
      <c r="HS28" s="323"/>
      <c r="HT28" s="323"/>
      <c r="HU28" s="323"/>
      <c r="HV28" s="323"/>
      <c r="HW28" s="323"/>
      <c r="HX28" s="323"/>
      <c r="HY28" s="323"/>
      <c r="HZ28" s="323"/>
      <c r="IA28" s="323"/>
      <c r="IB28" s="323"/>
      <c r="IC28" s="323"/>
    </row>
    <row r="29" spans="1:237" ht="16.2" thickBot="1">
      <c r="A29" s="315"/>
      <c r="B29" s="512"/>
      <c r="C29" s="473" t="s">
        <v>44</v>
      </c>
      <c r="D29" s="511" t="s">
        <v>35</v>
      </c>
      <c r="E29" s="508">
        <v>0</v>
      </c>
      <c r="H29" s="315"/>
      <c r="I29" s="315"/>
      <c r="J29" s="315"/>
      <c r="K29" s="315"/>
      <c r="L29" s="315"/>
      <c r="M29" s="315"/>
      <c r="N29" s="315"/>
      <c r="O29" s="315"/>
      <c r="P29" s="315"/>
      <c r="BT29" s="323"/>
      <c r="BU29" s="323"/>
      <c r="BV29" s="323"/>
      <c r="BW29" s="323"/>
      <c r="BX29" s="323"/>
      <c r="BY29" s="323"/>
      <c r="BZ29" s="323"/>
      <c r="CA29" s="323"/>
      <c r="CB29" s="323"/>
      <c r="CC29" s="323"/>
      <c r="CD29" s="323"/>
      <c r="CE29" s="323"/>
      <c r="CF29" s="323"/>
      <c r="CG29" s="323"/>
      <c r="CH29" s="323"/>
      <c r="CI29" s="323"/>
      <c r="CJ29" s="323"/>
      <c r="CK29" s="323"/>
      <c r="CL29" s="323"/>
      <c r="CM29" s="323"/>
      <c r="CN29" s="323"/>
      <c r="CO29" s="323"/>
      <c r="CP29" s="323"/>
      <c r="CQ29" s="323"/>
      <c r="CR29" s="323"/>
      <c r="CS29" s="323"/>
      <c r="CT29" s="323"/>
      <c r="CU29" s="323"/>
      <c r="CV29" s="323"/>
      <c r="CW29" s="323"/>
      <c r="CX29" s="323"/>
      <c r="CY29" s="323"/>
      <c r="CZ29" s="323"/>
      <c r="DA29" s="323"/>
      <c r="DB29" s="323"/>
      <c r="DC29" s="323"/>
      <c r="DD29" s="323"/>
      <c r="DE29" s="323"/>
      <c r="DF29" s="323"/>
      <c r="DG29" s="323"/>
      <c r="DH29" s="323"/>
      <c r="DI29" s="323"/>
      <c r="DJ29" s="323"/>
      <c r="DK29" s="323"/>
      <c r="DL29" s="323"/>
      <c r="DM29" s="323"/>
      <c r="DN29" s="323"/>
      <c r="DO29" s="323"/>
      <c r="DP29" s="323"/>
      <c r="DQ29" s="323"/>
      <c r="DR29" s="323"/>
      <c r="DS29" s="323"/>
      <c r="DT29" s="323"/>
      <c r="DU29" s="323"/>
      <c r="DV29" s="323"/>
      <c r="DW29" s="323"/>
      <c r="DX29" s="323"/>
      <c r="DY29" s="323"/>
      <c r="DZ29" s="323"/>
      <c r="EA29" s="323"/>
      <c r="EB29" s="323"/>
      <c r="EC29" s="323"/>
      <c r="ED29" s="323"/>
      <c r="EE29" s="323"/>
      <c r="EF29" s="323"/>
      <c r="EG29" s="323"/>
      <c r="EH29" s="323"/>
      <c r="EI29" s="323"/>
      <c r="EJ29" s="323"/>
      <c r="EK29" s="323"/>
      <c r="EL29" s="323"/>
      <c r="EM29" s="323"/>
      <c r="EN29" s="323"/>
      <c r="EO29" s="323"/>
      <c r="EP29" s="323"/>
      <c r="EQ29" s="323"/>
      <c r="ER29" s="323"/>
      <c r="ES29" s="323"/>
      <c r="ET29" s="323"/>
      <c r="EU29" s="323"/>
      <c r="EV29" s="323"/>
      <c r="EW29" s="323"/>
      <c r="EX29" s="323"/>
      <c r="EY29" s="323"/>
      <c r="EZ29" s="323"/>
      <c r="FA29" s="323"/>
      <c r="FB29" s="323"/>
      <c r="FC29" s="323"/>
      <c r="FD29" s="323"/>
      <c r="FE29" s="323"/>
      <c r="FF29" s="323"/>
      <c r="FG29" s="323"/>
      <c r="FH29" s="323"/>
      <c r="FI29" s="323"/>
      <c r="FJ29" s="323"/>
      <c r="FK29" s="323"/>
      <c r="FL29" s="323"/>
      <c r="FM29" s="323"/>
      <c r="FN29" s="323"/>
      <c r="FO29" s="323"/>
      <c r="FP29" s="323"/>
      <c r="FQ29" s="323"/>
      <c r="FR29" s="323"/>
      <c r="FS29" s="323"/>
      <c r="FT29" s="323"/>
      <c r="FU29" s="323"/>
      <c r="FV29" s="323"/>
      <c r="FW29" s="323"/>
      <c r="FX29" s="323"/>
      <c r="FY29" s="323"/>
      <c r="FZ29" s="323"/>
      <c r="GA29" s="323"/>
      <c r="GB29" s="323"/>
      <c r="GC29" s="323"/>
      <c r="GD29" s="323"/>
      <c r="GE29" s="323"/>
      <c r="GF29" s="323"/>
      <c r="GG29" s="323"/>
      <c r="GH29" s="323"/>
      <c r="GI29" s="323"/>
      <c r="GJ29" s="323"/>
      <c r="GK29" s="323"/>
      <c r="GL29" s="323"/>
      <c r="GM29" s="323"/>
      <c r="GN29" s="323"/>
      <c r="GO29" s="323"/>
      <c r="GP29" s="323"/>
      <c r="GQ29" s="323"/>
      <c r="GR29" s="323"/>
      <c r="GS29" s="323"/>
      <c r="GT29" s="323"/>
      <c r="GU29" s="323"/>
      <c r="GV29" s="323"/>
      <c r="GW29" s="323"/>
      <c r="GX29" s="323"/>
      <c r="GY29" s="323"/>
      <c r="GZ29" s="323"/>
      <c r="HA29" s="323"/>
      <c r="HB29" s="323"/>
      <c r="HC29" s="323"/>
      <c r="HD29" s="323"/>
      <c r="HE29" s="323"/>
      <c r="HF29" s="323"/>
      <c r="HG29" s="323"/>
      <c r="HH29" s="323"/>
      <c r="HI29" s="323"/>
      <c r="HJ29" s="323"/>
      <c r="HK29" s="323"/>
      <c r="HL29" s="323"/>
      <c r="HM29" s="323"/>
      <c r="HN29" s="323"/>
      <c r="HO29" s="323"/>
      <c r="HP29" s="323"/>
      <c r="HQ29" s="323"/>
      <c r="HR29" s="323"/>
      <c r="HS29" s="323"/>
      <c r="HT29" s="323"/>
      <c r="HU29" s="323"/>
      <c r="HV29" s="323"/>
      <c r="HW29" s="323"/>
      <c r="HX29" s="323"/>
      <c r="HY29" s="323"/>
      <c r="HZ29" s="323"/>
      <c r="IA29" s="323"/>
      <c r="IB29" s="323"/>
      <c r="IC29" s="323"/>
    </row>
    <row r="30" spans="1:237" ht="16.2" thickBot="1">
      <c r="A30" s="315"/>
      <c r="B30" s="512"/>
      <c r="C30" s="473" t="s">
        <v>45</v>
      </c>
      <c r="D30" s="511" t="s">
        <v>35</v>
      </c>
      <c r="E30" s="508">
        <v>0</v>
      </c>
      <c r="H30" s="315"/>
      <c r="I30" s="315"/>
      <c r="J30" s="315"/>
      <c r="K30" s="315"/>
      <c r="L30" s="315"/>
      <c r="M30" s="315"/>
      <c r="N30" s="315"/>
      <c r="O30" s="315"/>
      <c r="P30" s="315"/>
      <c r="BT30" s="323"/>
      <c r="BU30" s="323"/>
      <c r="BV30" s="323"/>
      <c r="BW30" s="323"/>
      <c r="BX30" s="323"/>
      <c r="BY30" s="323"/>
      <c r="BZ30" s="323"/>
      <c r="CA30" s="323"/>
      <c r="CB30" s="323"/>
      <c r="CC30" s="323"/>
      <c r="CD30" s="323"/>
      <c r="CE30" s="323"/>
      <c r="CF30" s="323"/>
      <c r="CG30" s="323"/>
      <c r="CH30" s="323"/>
      <c r="CI30" s="323"/>
      <c r="CJ30" s="323"/>
      <c r="CK30" s="323"/>
      <c r="CL30" s="323"/>
      <c r="CM30" s="323"/>
      <c r="CN30" s="323"/>
      <c r="CO30" s="323"/>
      <c r="CP30" s="323"/>
      <c r="CQ30" s="323"/>
      <c r="CR30" s="323"/>
      <c r="CS30" s="323"/>
      <c r="CT30" s="323"/>
      <c r="CU30" s="323"/>
      <c r="CV30" s="323"/>
      <c r="CW30" s="323"/>
      <c r="CX30" s="323"/>
      <c r="CY30" s="323"/>
      <c r="CZ30" s="323"/>
      <c r="DA30" s="323"/>
      <c r="DB30" s="323"/>
      <c r="DC30" s="323"/>
      <c r="DD30" s="323"/>
      <c r="DE30" s="323"/>
      <c r="DF30" s="323"/>
      <c r="DG30" s="323"/>
      <c r="DH30" s="323"/>
      <c r="DI30" s="323"/>
      <c r="DJ30" s="323"/>
      <c r="DK30" s="323"/>
      <c r="DL30" s="323"/>
      <c r="DM30" s="323"/>
      <c r="DN30" s="323"/>
      <c r="DO30" s="323"/>
      <c r="DP30" s="323"/>
      <c r="DQ30" s="323"/>
      <c r="DR30" s="323"/>
      <c r="DS30" s="323"/>
      <c r="DT30" s="323"/>
      <c r="DU30" s="323"/>
      <c r="DV30" s="323"/>
      <c r="DW30" s="323"/>
      <c r="DX30" s="323"/>
      <c r="DY30" s="323"/>
      <c r="DZ30" s="323"/>
      <c r="EA30" s="323"/>
      <c r="EB30" s="323"/>
      <c r="EC30" s="323"/>
      <c r="ED30" s="323"/>
      <c r="EE30" s="323"/>
      <c r="EF30" s="323"/>
      <c r="EG30" s="323"/>
      <c r="EH30" s="323"/>
      <c r="EI30" s="323"/>
      <c r="EJ30" s="323"/>
      <c r="EK30" s="323"/>
      <c r="EL30" s="323"/>
      <c r="EM30" s="323"/>
      <c r="EN30" s="323"/>
      <c r="EO30" s="323"/>
      <c r="EP30" s="323"/>
      <c r="EQ30" s="323"/>
      <c r="ER30" s="323"/>
      <c r="ES30" s="323"/>
      <c r="ET30" s="323"/>
      <c r="EU30" s="323"/>
      <c r="EV30" s="323"/>
      <c r="EW30" s="323"/>
      <c r="EX30" s="323"/>
      <c r="EY30" s="323"/>
      <c r="EZ30" s="323"/>
      <c r="FA30" s="323"/>
      <c r="FB30" s="323"/>
      <c r="FC30" s="323"/>
      <c r="FD30" s="323"/>
      <c r="FE30" s="323"/>
      <c r="FF30" s="323"/>
      <c r="FG30" s="323"/>
      <c r="FH30" s="323"/>
      <c r="FI30" s="323"/>
      <c r="FJ30" s="323"/>
      <c r="FK30" s="323"/>
      <c r="FL30" s="323"/>
      <c r="FM30" s="323"/>
      <c r="FN30" s="323"/>
      <c r="FO30" s="323"/>
      <c r="FP30" s="323"/>
      <c r="FQ30" s="323"/>
      <c r="FR30" s="323"/>
      <c r="FS30" s="323"/>
      <c r="FT30" s="323"/>
      <c r="FU30" s="323"/>
      <c r="FV30" s="323"/>
      <c r="FW30" s="323"/>
      <c r="FX30" s="323"/>
      <c r="FY30" s="323"/>
      <c r="FZ30" s="323"/>
      <c r="GA30" s="323"/>
      <c r="GB30" s="323"/>
      <c r="GC30" s="323"/>
      <c r="GD30" s="323"/>
      <c r="GE30" s="323"/>
      <c r="GF30" s="323"/>
      <c r="GG30" s="323"/>
      <c r="GH30" s="323"/>
      <c r="GI30" s="323"/>
      <c r="GJ30" s="323"/>
      <c r="GK30" s="323"/>
      <c r="GL30" s="323"/>
      <c r="GM30" s="323"/>
      <c r="GN30" s="323"/>
      <c r="GO30" s="323"/>
      <c r="GP30" s="323"/>
      <c r="GQ30" s="323"/>
      <c r="GR30" s="323"/>
      <c r="GS30" s="323"/>
      <c r="GT30" s="323"/>
      <c r="GU30" s="323"/>
      <c r="GV30" s="323"/>
      <c r="GW30" s="323"/>
      <c r="GX30" s="323"/>
      <c r="GY30" s="323"/>
      <c r="GZ30" s="323"/>
      <c r="HA30" s="323"/>
      <c r="HB30" s="323"/>
      <c r="HC30" s="323"/>
      <c r="HD30" s="323"/>
      <c r="HE30" s="323"/>
      <c r="HF30" s="323"/>
      <c r="HG30" s="323"/>
      <c r="HH30" s="323"/>
      <c r="HI30" s="323"/>
      <c r="HJ30" s="323"/>
      <c r="HK30" s="323"/>
      <c r="HL30" s="323"/>
      <c r="HM30" s="323"/>
      <c r="HN30" s="323"/>
      <c r="HO30" s="323"/>
      <c r="HP30" s="323"/>
      <c r="HQ30" s="323"/>
      <c r="HR30" s="323"/>
      <c r="HS30" s="323"/>
      <c r="HT30" s="323"/>
      <c r="HU30" s="323"/>
      <c r="HV30" s="323"/>
      <c r="HW30" s="323"/>
      <c r="HX30" s="323"/>
      <c r="HY30" s="323"/>
      <c r="HZ30" s="323"/>
      <c r="IA30" s="323"/>
      <c r="IB30" s="323"/>
      <c r="IC30" s="323"/>
    </row>
    <row r="31" spans="1:237" ht="16.2" thickBot="1">
      <c r="A31" s="315"/>
      <c r="B31" s="512"/>
      <c r="C31" s="473" t="s">
        <v>46</v>
      </c>
      <c r="D31" s="511" t="s">
        <v>35</v>
      </c>
      <c r="E31" s="508">
        <v>0</v>
      </c>
      <c r="H31" s="315"/>
      <c r="I31" s="315"/>
      <c r="J31" s="315"/>
      <c r="K31" s="315"/>
      <c r="L31" s="315"/>
      <c r="M31" s="315"/>
      <c r="N31" s="315"/>
      <c r="O31" s="315"/>
      <c r="P31" s="315"/>
      <c r="BT31" s="323"/>
      <c r="BU31" s="323"/>
      <c r="BV31" s="323"/>
      <c r="BW31" s="323"/>
      <c r="BX31" s="323"/>
      <c r="BY31" s="323"/>
      <c r="BZ31" s="323"/>
      <c r="CA31" s="323"/>
      <c r="CB31" s="323"/>
      <c r="CC31" s="323"/>
      <c r="CD31" s="323"/>
      <c r="CE31" s="323"/>
      <c r="CF31" s="323"/>
      <c r="CG31" s="323"/>
      <c r="CH31" s="323"/>
      <c r="CI31" s="323"/>
      <c r="CJ31" s="323"/>
      <c r="CK31" s="323"/>
      <c r="CL31" s="323"/>
      <c r="CM31" s="323"/>
      <c r="CN31" s="323"/>
      <c r="CO31" s="323"/>
      <c r="CP31" s="323"/>
      <c r="CQ31" s="323"/>
      <c r="CR31" s="323"/>
      <c r="CS31" s="323"/>
      <c r="CT31" s="323"/>
      <c r="CU31" s="323"/>
      <c r="CV31" s="323"/>
      <c r="CW31" s="323"/>
      <c r="CX31" s="323"/>
      <c r="CY31" s="323"/>
      <c r="CZ31" s="323"/>
      <c r="DA31" s="323"/>
      <c r="DB31" s="323"/>
      <c r="DC31" s="323"/>
      <c r="DD31" s="323"/>
      <c r="DE31" s="323"/>
      <c r="DF31" s="323"/>
      <c r="DG31" s="323"/>
      <c r="DH31" s="323"/>
      <c r="DI31" s="323"/>
      <c r="DJ31" s="323"/>
      <c r="DK31" s="323"/>
      <c r="DL31" s="323"/>
      <c r="DM31" s="323"/>
      <c r="DN31" s="323"/>
      <c r="DO31" s="323"/>
      <c r="DP31" s="323"/>
      <c r="DQ31" s="323"/>
      <c r="DR31" s="323"/>
      <c r="DS31" s="323"/>
      <c r="DT31" s="323"/>
      <c r="DU31" s="323"/>
      <c r="DV31" s="323"/>
      <c r="DW31" s="323"/>
      <c r="DX31" s="323"/>
      <c r="DY31" s="323"/>
      <c r="DZ31" s="323"/>
      <c r="EA31" s="323"/>
      <c r="EB31" s="323"/>
      <c r="EC31" s="323"/>
      <c r="ED31" s="323"/>
      <c r="EE31" s="323"/>
      <c r="EF31" s="323"/>
      <c r="EG31" s="323"/>
      <c r="EH31" s="323"/>
      <c r="EI31" s="323"/>
      <c r="EJ31" s="323"/>
      <c r="EK31" s="323"/>
      <c r="EL31" s="323"/>
      <c r="EM31" s="323"/>
      <c r="EN31" s="323"/>
      <c r="EO31" s="323"/>
      <c r="EP31" s="323"/>
      <c r="EQ31" s="323"/>
      <c r="ER31" s="323"/>
      <c r="ES31" s="323"/>
      <c r="ET31" s="323"/>
      <c r="EU31" s="323"/>
      <c r="EV31" s="323"/>
      <c r="EW31" s="323"/>
      <c r="EX31" s="323"/>
      <c r="EY31" s="323"/>
      <c r="EZ31" s="323"/>
      <c r="FA31" s="323"/>
      <c r="FB31" s="323"/>
      <c r="FC31" s="323"/>
      <c r="FD31" s="323"/>
      <c r="FE31" s="323"/>
      <c r="FF31" s="323"/>
      <c r="FG31" s="323"/>
      <c r="FH31" s="323"/>
      <c r="FI31" s="323"/>
      <c r="FJ31" s="323"/>
      <c r="FK31" s="323"/>
      <c r="FL31" s="323"/>
      <c r="FM31" s="323"/>
      <c r="FN31" s="323"/>
      <c r="FO31" s="323"/>
      <c r="FP31" s="323"/>
      <c r="FQ31" s="323"/>
      <c r="FR31" s="323"/>
      <c r="FS31" s="323"/>
      <c r="FT31" s="323"/>
      <c r="FU31" s="323"/>
      <c r="FV31" s="323"/>
      <c r="FW31" s="323"/>
      <c r="FX31" s="323"/>
      <c r="FY31" s="323"/>
      <c r="FZ31" s="323"/>
      <c r="GA31" s="323"/>
      <c r="GB31" s="323"/>
      <c r="GC31" s="323"/>
      <c r="GD31" s="323"/>
      <c r="GE31" s="323"/>
      <c r="GF31" s="323"/>
      <c r="GG31" s="323"/>
      <c r="GH31" s="323"/>
      <c r="GI31" s="323"/>
      <c r="GJ31" s="323"/>
      <c r="GK31" s="323"/>
      <c r="GL31" s="323"/>
      <c r="GM31" s="323"/>
      <c r="GN31" s="323"/>
      <c r="GO31" s="323"/>
      <c r="GP31" s="323"/>
      <c r="GQ31" s="323"/>
      <c r="GR31" s="323"/>
      <c r="GS31" s="323"/>
      <c r="GT31" s="323"/>
      <c r="GU31" s="323"/>
      <c r="GV31" s="323"/>
      <c r="GW31" s="323"/>
      <c r="GX31" s="323"/>
      <c r="GY31" s="323"/>
      <c r="GZ31" s="323"/>
      <c r="HA31" s="323"/>
      <c r="HB31" s="323"/>
      <c r="HC31" s="323"/>
      <c r="HD31" s="323"/>
      <c r="HE31" s="323"/>
      <c r="HF31" s="323"/>
      <c r="HG31" s="323"/>
      <c r="HH31" s="323"/>
      <c r="HI31" s="323"/>
      <c r="HJ31" s="323"/>
      <c r="HK31" s="323"/>
      <c r="HL31" s="323"/>
      <c r="HM31" s="323"/>
      <c r="HN31" s="323"/>
      <c r="HO31" s="323"/>
      <c r="HP31" s="323"/>
      <c r="HQ31" s="323"/>
      <c r="HR31" s="323"/>
      <c r="HS31" s="323"/>
      <c r="HT31" s="323"/>
      <c r="HU31" s="323"/>
      <c r="HV31" s="323"/>
      <c r="HW31" s="323"/>
      <c r="HX31" s="323"/>
      <c r="HY31" s="323"/>
      <c r="HZ31" s="323"/>
      <c r="IA31" s="323"/>
      <c r="IB31" s="323"/>
      <c r="IC31" s="323"/>
    </row>
    <row r="32" spans="1:237" ht="16.2" thickBot="1">
      <c r="A32" s="315"/>
      <c r="B32" s="512"/>
      <c r="C32" s="473" t="s">
        <v>47</v>
      </c>
      <c r="D32" s="511" t="s">
        <v>35</v>
      </c>
      <c r="E32" s="508">
        <v>0</v>
      </c>
      <c r="H32" s="315"/>
      <c r="I32" s="315"/>
      <c r="J32" s="315"/>
      <c r="K32" s="315"/>
      <c r="L32" s="315"/>
      <c r="M32" s="315"/>
      <c r="N32" s="315"/>
      <c r="O32" s="315"/>
      <c r="P32" s="315"/>
      <c r="BT32" s="323"/>
      <c r="BU32" s="323"/>
      <c r="BV32" s="323"/>
      <c r="BW32" s="323"/>
      <c r="BX32" s="323"/>
      <c r="BY32" s="323"/>
      <c r="BZ32" s="323"/>
      <c r="CA32" s="323"/>
      <c r="CB32" s="323"/>
      <c r="CC32" s="323"/>
      <c r="CD32" s="323"/>
      <c r="CE32" s="323"/>
      <c r="CF32" s="323"/>
      <c r="CG32" s="323"/>
      <c r="CH32" s="323"/>
      <c r="CI32" s="323"/>
      <c r="CJ32" s="323"/>
      <c r="CK32" s="323"/>
      <c r="CL32" s="323"/>
      <c r="CM32" s="323"/>
      <c r="CN32" s="323"/>
      <c r="CO32" s="323"/>
      <c r="CP32" s="323"/>
      <c r="CQ32" s="323"/>
      <c r="CR32" s="323"/>
      <c r="CS32" s="323"/>
      <c r="CT32" s="323"/>
      <c r="CU32" s="323"/>
      <c r="CV32" s="323"/>
      <c r="CW32" s="323"/>
      <c r="CX32" s="323"/>
      <c r="CY32" s="323"/>
      <c r="CZ32" s="323"/>
      <c r="DA32" s="323"/>
      <c r="DB32" s="323"/>
      <c r="DC32" s="323"/>
      <c r="DD32" s="323"/>
      <c r="DE32" s="323"/>
      <c r="DF32" s="323"/>
      <c r="DG32" s="323"/>
      <c r="DH32" s="323"/>
      <c r="DI32" s="323"/>
      <c r="DJ32" s="323"/>
      <c r="DK32" s="323"/>
      <c r="DL32" s="323"/>
      <c r="DM32" s="323"/>
      <c r="DN32" s="323"/>
      <c r="DO32" s="323"/>
      <c r="DP32" s="323"/>
      <c r="DQ32" s="323"/>
      <c r="DR32" s="323"/>
      <c r="DS32" s="323"/>
      <c r="DT32" s="323"/>
      <c r="DU32" s="323"/>
      <c r="DV32" s="323"/>
      <c r="DW32" s="323"/>
      <c r="DX32" s="323"/>
      <c r="DY32" s="323"/>
      <c r="DZ32" s="323"/>
      <c r="EA32" s="323"/>
      <c r="EB32" s="323"/>
      <c r="EC32" s="323"/>
      <c r="ED32" s="323"/>
      <c r="EE32" s="323"/>
      <c r="EF32" s="323"/>
      <c r="EG32" s="323"/>
      <c r="EH32" s="323"/>
      <c r="EI32" s="323"/>
      <c r="EJ32" s="323"/>
      <c r="EK32" s="323"/>
      <c r="EL32" s="323"/>
      <c r="EM32" s="323"/>
      <c r="EN32" s="323"/>
      <c r="EO32" s="323"/>
      <c r="EP32" s="323"/>
      <c r="EQ32" s="323"/>
      <c r="ER32" s="323"/>
      <c r="ES32" s="323"/>
      <c r="ET32" s="323"/>
      <c r="EU32" s="323"/>
      <c r="EV32" s="323"/>
      <c r="EW32" s="323"/>
      <c r="EX32" s="323"/>
      <c r="EY32" s="323"/>
      <c r="EZ32" s="323"/>
      <c r="FA32" s="323"/>
      <c r="FB32" s="323"/>
      <c r="FC32" s="323"/>
      <c r="FD32" s="323"/>
      <c r="FE32" s="323"/>
      <c r="FF32" s="323"/>
      <c r="FG32" s="323"/>
      <c r="FH32" s="323"/>
      <c r="FI32" s="323"/>
      <c r="FJ32" s="323"/>
      <c r="FK32" s="323"/>
      <c r="FL32" s="323"/>
      <c r="FM32" s="323"/>
      <c r="FN32" s="323"/>
      <c r="FO32" s="323"/>
      <c r="FP32" s="323"/>
      <c r="FQ32" s="323"/>
      <c r="FR32" s="323"/>
      <c r="FS32" s="323"/>
      <c r="FT32" s="323"/>
      <c r="FU32" s="323"/>
      <c r="FV32" s="323"/>
      <c r="FW32" s="323"/>
      <c r="FX32" s="323"/>
      <c r="FY32" s="323"/>
      <c r="FZ32" s="323"/>
      <c r="GA32" s="323"/>
      <c r="GB32" s="323"/>
      <c r="GC32" s="323"/>
      <c r="GD32" s="323"/>
      <c r="GE32" s="323"/>
      <c r="GF32" s="323"/>
      <c r="GG32" s="323"/>
      <c r="GH32" s="323"/>
      <c r="GI32" s="323"/>
      <c r="GJ32" s="323"/>
      <c r="GK32" s="323"/>
      <c r="GL32" s="323"/>
      <c r="GM32" s="323"/>
      <c r="GN32" s="323"/>
      <c r="GO32" s="323"/>
      <c r="GP32" s="323"/>
      <c r="GQ32" s="323"/>
      <c r="GR32" s="323"/>
      <c r="GS32" s="323"/>
      <c r="GT32" s="323"/>
      <c r="GU32" s="323"/>
      <c r="GV32" s="323"/>
      <c r="GW32" s="323"/>
      <c r="GX32" s="323"/>
      <c r="GY32" s="323"/>
      <c r="GZ32" s="323"/>
      <c r="HA32" s="323"/>
      <c r="HB32" s="323"/>
      <c r="HC32" s="323"/>
      <c r="HD32" s="323"/>
      <c r="HE32" s="323"/>
      <c r="HF32" s="323"/>
      <c r="HG32" s="323"/>
      <c r="HH32" s="323"/>
      <c r="HI32" s="323"/>
      <c r="HJ32" s="323"/>
      <c r="HK32" s="323"/>
      <c r="HL32" s="323"/>
      <c r="HM32" s="323"/>
      <c r="HN32" s="323"/>
      <c r="HO32" s="323"/>
      <c r="HP32" s="323"/>
      <c r="HQ32" s="323"/>
      <c r="HR32" s="323"/>
      <c r="HS32" s="323"/>
      <c r="HT32" s="323"/>
      <c r="HU32" s="323"/>
      <c r="HV32" s="323"/>
      <c r="HW32" s="323"/>
      <c r="HX32" s="323"/>
      <c r="HY32" s="323"/>
      <c r="HZ32" s="323"/>
      <c r="IA32" s="323"/>
      <c r="IB32" s="323"/>
      <c r="IC32" s="323"/>
    </row>
    <row r="33" spans="1:237" ht="16.2" thickBot="1">
      <c r="A33" s="315"/>
      <c r="B33" s="512"/>
      <c r="C33" s="473" t="s">
        <v>48</v>
      </c>
      <c r="D33" s="511" t="s">
        <v>35</v>
      </c>
      <c r="E33" s="508">
        <v>0</v>
      </c>
      <c r="H33" s="315"/>
      <c r="I33" s="315"/>
      <c r="J33" s="315"/>
      <c r="K33" s="315"/>
      <c r="L33" s="315"/>
      <c r="M33" s="315"/>
      <c r="N33" s="315"/>
      <c r="O33" s="315"/>
      <c r="P33" s="315"/>
      <c r="BT33" s="323"/>
      <c r="BU33" s="323"/>
      <c r="BV33" s="323"/>
      <c r="BW33" s="323"/>
      <c r="BX33" s="323"/>
      <c r="BY33" s="323"/>
      <c r="BZ33" s="323"/>
      <c r="CA33" s="323"/>
      <c r="CB33" s="323"/>
      <c r="CC33" s="323"/>
      <c r="CD33" s="323"/>
      <c r="CE33" s="323"/>
      <c r="CF33" s="323"/>
      <c r="CG33" s="323"/>
      <c r="CH33" s="323"/>
      <c r="CI33" s="323"/>
      <c r="CJ33" s="323"/>
      <c r="CK33" s="323"/>
      <c r="CL33" s="323"/>
      <c r="CM33" s="323"/>
      <c r="CN33" s="323"/>
      <c r="CO33" s="323"/>
      <c r="CP33" s="323"/>
      <c r="CQ33" s="323"/>
      <c r="CR33" s="323"/>
      <c r="CS33" s="323"/>
      <c r="CT33" s="323"/>
      <c r="CU33" s="323"/>
      <c r="CV33" s="323"/>
      <c r="CW33" s="323"/>
      <c r="CX33" s="323"/>
      <c r="CY33" s="323"/>
      <c r="CZ33" s="323"/>
      <c r="DA33" s="323"/>
      <c r="DB33" s="323"/>
      <c r="DC33" s="323"/>
      <c r="DD33" s="323"/>
      <c r="DE33" s="323"/>
      <c r="DF33" s="323"/>
      <c r="DG33" s="323"/>
      <c r="DH33" s="323"/>
      <c r="DI33" s="323"/>
      <c r="DJ33" s="323"/>
      <c r="DK33" s="323"/>
      <c r="DL33" s="323"/>
      <c r="DM33" s="323"/>
      <c r="DN33" s="323"/>
      <c r="DO33" s="323"/>
      <c r="DP33" s="323"/>
      <c r="DQ33" s="323"/>
      <c r="DR33" s="323"/>
      <c r="DS33" s="323"/>
      <c r="DT33" s="323"/>
      <c r="DU33" s="323"/>
      <c r="DV33" s="323"/>
      <c r="DW33" s="323"/>
      <c r="DX33" s="323"/>
      <c r="DY33" s="323"/>
      <c r="DZ33" s="323"/>
      <c r="EA33" s="323"/>
      <c r="EB33" s="323"/>
      <c r="EC33" s="323"/>
      <c r="ED33" s="323"/>
      <c r="EE33" s="323"/>
      <c r="EF33" s="323"/>
      <c r="EG33" s="323"/>
      <c r="EH33" s="323"/>
      <c r="EI33" s="323"/>
      <c r="EJ33" s="323"/>
      <c r="EK33" s="323"/>
      <c r="EL33" s="323"/>
      <c r="EM33" s="323"/>
      <c r="EN33" s="323"/>
      <c r="EO33" s="323"/>
      <c r="EP33" s="323"/>
      <c r="EQ33" s="323"/>
      <c r="ER33" s="323"/>
      <c r="ES33" s="323"/>
      <c r="ET33" s="323"/>
      <c r="EU33" s="323"/>
      <c r="EV33" s="323"/>
      <c r="EW33" s="323"/>
      <c r="EX33" s="323"/>
      <c r="EY33" s="323"/>
      <c r="EZ33" s="323"/>
      <c r="FA33" s="323"/>
      <c r="FB33" s="323"/>
      <c r="FC33" s="323"/>
      <c r="FD33" s="323"/>
      <c r="FE33" s="323"/>
      <c r="FF33" s="323"/>
      <c r="FG33" s="323"/>
      <c r="FH33" s="323"/>
      <c r="FI33" s="323"/>
      <c r="FJ33" s="323"/>
      <c r="FK33" s="323"/>
      <c r="FL33" s="323"/>
      <c r="FM33" s="323"/>
      <c r="FN33" s="323"/>
      <c r="FO33" s="323"/>
      <c r="FP33" s="323"/>
      <c r="FQ33" s="323"/>
      <c r="FR33" s="323"/>
      <c r="FS33" s="323"/>
      <c r="FT33" s="323"/>
      <c r="FU33" s="323"/>
      <c r="FV33" s="323"/>
      <c r="FW33" s="323"/>
      <c r="FX33" s="323"/>
      <c r="FY33" s="323"/>
      <c r="FZ33" s="323"/>
      <c r="GA33" s="323"/>
      <c r="GB33" s="323"/>
      <c r="GC33" s="323"/>
      <c r="GD33" s="323"/>
      <c r="GE33" s="323"/>
      <c r="GF33" s="323"/>
      <c r="GG33" s="323"/>
      <c r="GH33" s="323"/>
      <c r="GI33" s="323"/>
      <c r="GJ33" s="323"/>
      <c r="GK33" s="323"/>
      <c r="GL33" s="323"/>
      <c r="GM33" s="323"/>
      <c r="GN33" s="323"/>
      <c r="GO33" s="323"/>
      <c r="GP33" s="323"/>
      <c r="GQ33" s="323"/>
      <c r="GR33" s="323"/>
      <c r="GS33" s="323"/>
      <c r="GT33" s="323"/>
      <c r="GU33" s="323"/>
      <c r="GV33" s="323"/>
      <c r="GW33" s="323"/>
      <c r="GX33" s="323"/>
      <c r="GY33" s="323"/>
      <c r="GZ33" s="323"/>
      <c r="HA33" s="323"/>
      <c r="HB33" s="323"/>
      <c r="HC33" s="323"/>
      <c r="HD33" s="323"/>
      <c r="HE33" s="323"/>
      <c r="HF33" s="323"/>
      <c r="HG33" s="323"/>
      <c r="HH33" s="323"/>
      <c r="HI33" s="323"/>
      <c r="HJ33" s="323"/>
      <c r="HK33" s="323"/>
      <c r="HL33" s="323"/>
      <c r="HM33" s="323"/>
      <c r="HN33" s="323"/>
      <c r="HO33" s="323"/>
      <c r="HP33" s="323"/>
      <c r="HQ33" s="323"/>
      <c r="HR33" s="323"/>
      <c r="HS33" s="323"/>
      <c r="HT33" s="323"/>
      <c r="HU33" s="323"/>
      <c r="HV33" s="323"/>
      <c r="HW33" s="323"/>
      <c r="HX33" s="323"/>
      <c r="HY33" s="323"/>
      <c r="HZ33" s="323"/>
      <c r="IA33" s="323"/>
      <c r="IB33" s="323"/>
      <c r="IC33" s="323"/>
    </row>
    <row r="34" spans="1:237" ht="16.2" thickBot="1">
      <c r="A34" s="315"/>
      <c r="B34" s="512"/>
      <c r="C34" s="473" t="s">
        <v>49</v>
      </c>
      <c r="D34" s="511" t="s">
        <v>35</v>
      </c>
      <c r="E34" s="508">
        <v>0</v>
      </c>
      <c r="H34" s="315"/>
      <c r="I34" s="315"/>
      <c r="J34" s="315"/>
      <c r="K34" s="315"/>
      <c r="L34" s="315"/>
      <c r="M34" s="315"/>
      <c r="N34" s="315"/>
      <c r="O34" s="315"/>
      <c r="P34" s="315"/>
      <c r="BT34" s="323"/>
      <c r="BU34" s="323"/>
      <c r="BV34" s="323"/>
      <c r="BW34" s="323"/>
      <c r="BX34" s="323"/>
      <c r="BY34" s="323"/>
      <c r="BZ34" s="323"/>
      <c r="CA34" s="323"/>
      <c r="CB34" s="323"/>
      <c r="CC34" s="323"/>
      <c r="CD34" s="323"/>
      <c r="CE34" s="323"/>
      <c r="CF34" s="323"/>
      <c r="CG34" s="323"/>
      <c r="CH34" s="323"/>
      <c r="CI34" s="323"/>
      <c r="CJ34" s="323"/>
      <c r="CK34" s="323"/>
      <c r="CL34" s="323"/>
      <c r="CM34" s="323"/>
      <c r="CN34" s="323"/>
      <c r="CO34" s="323"/>
      <c r="CP34" s="323"/>
      <c r="CQ34" s="323"/>
      <c r="CR34" s="323"/>
      <c r="CS34" s="323"/>
      <c r="CT34" s="323"/>
      <c r="CU34" s="323"/>
      <c r="CV34" s="323"/>
      <c r="CW34" s="323"/>
      <c r="CX34" s="323"/>
      <c r="CY34" s="323"/>
      <c r="CZ34" s="323"/>
      <c r="DA34" s="323"/>
      <c r="DB34" s="323"/>
      <c r="DC34" s="323"/>
      <c r="DD34" s="323"/>
      <c r="DE34" s="323"/>
      <c r="DF34" s="323"/>
      <c r="DG34" s="323"/>
      <c r="DH34" s="323"/>
      <c r="DI34" s="323"/>
      <c r="DJ34" s="323"/>
      <c r="DK34" s="323"/>
      <c r="DL34" s="323"/>
      <c r="DM34" s="323"/>
      <c r="DN34" s="323"/>
      <c r="DO34" s="323"/>
      <c r="DP34" s="323"/>
      <c r="DQ34" s="323"/>
      <c r="DR34" s="323"/>
      <c r="DS34" s="323"/>
      <c r="DT34" s="323"/>
      <c r="DU34" s="323"/>
      <c r="DV34" s="323"/>
      <c r="DW34" s="323"/>
      <c r="DX34" s="323"/>
      <c r="DY34" s="323"/>
      <c r="DZ34" s="323"/>
      <c r="EA34" s="323"/>
      <c r="EB34" s="323"/>
      <c r="EC34" s="323"/>
      <c r="ED34" s="323"/>
      <c r="EE34" s="323"/>
      <c r="EF34" s="323"/>
      <c r="EG34" s="323"/>
      <c r="EH34" s="323"/>
      <c r="EI34" s="323"/>
      <c r="EJ34" s="323"/>
      <c r="EK34" s="323"/>
      <c r="EL34" s="323"/>
      <c r="EM34" s="323"/>
      <c r="EN34" s="323"/>
      <c r="EO34" s="323"/>
      <c r="EP34" s="323"/>
      <c r="EQ34" s="323"/>
      <c r="ER34" s="323"/>
      <c r="ES34" s="323"/>
      <c r="ET34" s="323"/>
      <c r="EU34" s="323"/>
      <c r="EV34" s="323"/>
      <c r="EW34" s="323"/>
      <c r="EX34" s="323"/>
      <c r="EY34" s="323"/>
      <c r="EZ34" s="323"/>
      <c r="FA34" s="323"/>
      <c r="FB34" s="323"/>
      <c r="FC34" s="323"/>
      <c r="FD34" s="323"/>
      <c r="FE34" s="323"/>
      <c r="FF34" s="323"/>
      <c r="FG34" s="323"/>
      <c r="FH34" s="323"/>
      <c r="FI34" s="323"/>
      <c r="FJ34" s="323"/>
      <c r="FK34" s="323"/>
      <c r="FL34" s="323"/>
      <c r="FM34" s="323"/>
      <c r="FN34" s="323"/>
      <c r="FO34" s="323"/>
      <c r="FP34" s="323"/>
      <c r="FQ34" s="323"/>
      <c r="FR34" s="323"/>
      <c r="FS34" s="323"/>
      <c r="FT34" s="323"/>
      <c r="FU34" s="323"/>
      <c r="FV34" s="323"/>
      <c r="FW34" s="323"/>
      <c r="FX34" s="323"/>
      <c r="FY34" s="323"/>
      <c r="FZ34" s="323"/>
      <c r="GA34" s="323"/>
      <c r="GB34" s="323"/>
      <c r="GC34" s="323"/>
      <c r="GD34" s="323"/>
      <c r="GE34" s="323"/>
      <c r="GF34" s="323"/>
      <c r="GG34" s="323"/>
      <c r="GH34" s="323"/>
      <c r="GI34" s="323"/>
      <c r="GJ34" s="323"/>
      <c r="GK34" s="323"/>
      <c r="GL34" s="323"/>
      <c r="GM34" s="323"/>
      <c r="GN34" s="323"/>
      <c r="GO34" s="323"/>
      <c r="GP34" s="323"/>
      <c r="GQ34" s="323"/>
      <c r="GR34" s="323"/>
      <c r="GS34" s="323"/>
      <c r="GT34" s="323"/>
      <c r="GU34" s="323"/>
      <c r="GV34" s="323"/>
      <c r="GW34" s="323"/>
      <c r="GX34" s="323"/>
      <c r="GY34" s="323"/>
      <c r="GZ34" s="323"/>
      <c r="HA34" s="323"/>
      <c r="HB34" s="323"/>
      <c r="HC34" s="323"/>
      <c r="HD34" s="323"/>
      <c r="HE34" s="323"/>
      <c r="HF34" s="323"/>
      <c r="HG34" s="323"/>
      <c r="HH34" s="323"/>
      <c r="HI34" s="323"/>
      <c r="HJ34" s="323"/>
      <c r="HK34" s="323"/>
      <c r="HL34" s="323"/>
      <c r="HM34" s="323"/>
      <c r="HN34" s="323"/>
      <c r="HO34" s="323"/>
      <c r="HP34" s="323"/>
      <c r="HQ34" s="323"/>
      <c r="HR34" s="323"/>
      <c r="HS34" s="323"/>
      <c r="HT34" s="323"/>
      <c r="HU34" s="323"/>
      <c r="HV34" s="323"/>
      <c r="HW34" s="323"/>
      <c r="HX34" s="323"/>
      <c r="HY34" s="323"/>
      <c r="HZ34" s="323"/>
      <c r="IA34" s="323"/>
      <c r="IB34" s="323"/>
      <c r="IC34" s="323"/>
    </row>
    <row r="35" spans="1:237" ht="16.2" thickBot="1">
      <c r="A35" s="315"/>
      <c r="B35" s="513"/>
      <c r="C35" s="473" t="s">
        <v>50</v>
      </c>
      <c r="D35" s="511" t="s">
        <v>35</v>
      </c>
      <c r="E35" s="508">
        <v>0</v>
      </c>
      <c r="H35" s="315"/>
      <c r="I35" s="315"/>
      <c r="J35" s="315"/>
      <c r="K35" s="315"/>
      <c r="L35" s="315"/>
      <c r="M35" s="315"/>
      <c r="N35" s="315"/>
      <c r="O35" s="315"/>
      <c r="P35" s="315"/>
      <c r="BT35" s="323"/>
      <c r="BU35" s="323"/>
      <c r="BV35" s="323"/>
      <c r="BW35" s="323"/>
      <c r="BX35" s="323"/>
      <c r="BY35" s="323"/>
      <c r="BZ35" s="323"/>
      <c r="CA35" s="323"/>
      <c r="CB35" s="323"/>
      <c r="CC35" s="323"/>
      <c r="CD35" s="323"/>
      <c r="CE35" s="323"/>
      <c r="CF35" s="323"/>
      <c r="CG35" s="323"/>
      <c r="CH35" s="323"/>
      <c r="CI35" s="323"/>
      <c r="CJ35" s="323"/>
      <c r="CK35" s="323"/>
      <c r="CL35" s="323"/>
      <c r="CM35" s="323"/>
      <c r="CN35" s="323"/>
      <c r="CO35" s="323"/>
      <c r="CP35" s="323"/>
      <c r="CQ35" s="323"/>
      <c r="CR35" s="323"/>
      <c r="CS35" s="323"/>
      <c r="CT35" s="323"/>
      <c r="CU35" s="323"/>
      <c r="CV35" s="323"/>
      <c r="CW35" s="323"/>
      <c r="CX35" s="323"/>
      <c r="CY35" s="323"/>
      <c r="CZ35" s="323"/>
      <c r="DA35" s="323"/>
      <c r="DB35" s="323"/>
      <c r="DC35" s="323"/>
      <c r="DD35" s="323"/>
      <c r="DE35" s="323"/>
      <c r="DF35" s="323"/>
      <c r="DG35" s="323"/>
      <c r="DH35" s="323"/>
      <c r="DI35" s="323"/>
      <c r="DJ35" s="323"/>
      <c r="DK35" s="323"/>
      <c r="DL35" s="323"/>
      <c r="DM35" s="323"/>
      <c r="DN35" s="323"/>
      <c r="DO35" s="323"/>
      <c r="DP35" s="323"/>
      <c r="DQ35" s="323"/>
      <c r="DR35" s="323"/>
      <c r="DS35" s="323"/>
      <c r="DT35" s="323"/>
      <c r="DU35" s="323"/>
      <c r="DV35" s="323"/>
      <c r="DW35" s="323"/>
      <c r="DX35" s="323"/>
      <c r="DY35" s="323"/>
      <c r="DZ35" s="323"/>
      <c r="EA35" s="323"/>
      <c r="EB35" s="323"/>
      <c r="EC35" s="323"/>
      <c r="ED35" s="323"/>
      <c r="EE35" s="323"/>
      <c r="EF35" s="323"/>
      <c r="EG35" s="323"/>
      <c r="EH35" s="323"/>
      <c r="EI35" s="323"/>
      <c r="EJ35" s="323"/>
      <c r="EK35" s="323"/>
      <c r="EL35" s="323"/>
      <c r="EM35" s="323"/>
      <c r="EN35" s="323"/>
      <c r="EO35" s="323"/>
      <c r="EP35" s="323"/>
      <c r="EQ35" s="323"/>
      <c r="ER35" s="323"/>
      <c r="ES35" s="323"/>
      <c r="ET35" s="323"/>
      <c r="EU35" s="323"/>
      <c r="EV35" s="323"/>
      <c r="EW35" s="323"/>
      <c r="EX35" s="323"/>
      <c r="EY35" s="323"/>
      <c r="EZ35" s="323"/>
      <c r="FA35" s="323"/>
      <c r="FB35" s="323"/>
      <c r="FC35" s="323"/>
      <c r="FD35" s="323"/>
      <c r="FE35" s="323"/>
      <c r="FF35" s="323"/>
      <c r="FG35" s="323"/>
      <c r="FH35" s="323"/>
      <c r="FI35" s="323"/>
      <c r="FJ35" s="323"/>
      <c r="FK35" s="323"/>
      <c r="FL35" s="323"/>
      <c r="FM35" s="323"/>
      <c r="FN35" s="323"/>
      <c r="FO35" s="323"/>
      <c r="FP35" s="323"/>
      <c r="FQ35" s="323"/>
      <c r="FR35" s="323"/>
      <c r="FS35" s="323"/>
      <c r="FT35" s="323"/>
      <c r="FU35" s="323"/>
      <c r="FV35" s="323"/>
      <c r="FW35" s="323"/>
      <c r="FX35" s="323"/>
      <c r="FY35" s="323"/>
      <c r="FZ35" s="323"/>
      <c r="GA35" s="323"/>
      <c r="GB35" s="323"/>
      <c r="GC35" s="323"/>
      <c r="GD35" s="323"/>
      <c r="GE35" s="323"/>
      <c r="GF35" s="323"/>
      <c r="GG35" s="323"/>
      <c r="GH35" s="323"/>
      <c r="GI35" s="323"/>
      <c r="GJ35" s="323"/>
      <c r="GK35" s="323"/>
      <c r="GL35" s="323"/>
      <c r="GM35" s="323"/>
      <c r="GN35" s="323"/>
      <c r="GO35" s="323"/>
      <c r="GP35" s="323"/>
      <c r="GQ35" s="323"/>
      <c r="GR35" s="323"/>
      <c r="GS35" s="323"/>
      <c r="GT35" s="323"/>
      <c r="GU35" s="323"/>
      <c r="GV35" s="323"/>
      <c r="GW35" s="323"/>
      <c r="GX35" s="323"/>
      <c r="GY35" s="323"/>
      <c r="GZ35" s="323"/>
      <c r="HA35" s="323"/>
      <c r="HB35" s="323"/>
      <c r="HC35" s="323"/>
      <c r="HD35" s="323"/>
      <c r="HE35" s="323"/>
      <c r="HF35" s="323"/>
      <c r="HG35" s="323"/>
      <c r="HH35" s="323"/>
      <c r="HI35" s="323"/>
      <c r="HJ35" s="323"/>
      <c r="HK35" s="323"/>
      <c r="HL35" s="323"/>
      <c r="HM35" s="323"/>
      <c r="HN35" s="323"/>
      <c r="HO35" s="323"/>
      <c r="HP35" s="323"/>
      <c r="HQ35" s="323"/>
      <c r="HR35" s="323"/>
      <c r="HS35" s="323"/>
      <c r="HT35" s="323"/>
      <c r="HU35" s="323"/>
      <c r="HV35" s="323"/>
      <c r="HW35" s="323"/>
      <c r="HX35" s="323"/>
      <c r="HY35" s="323"/>
      <c r="HZ35" s="323"/>
      <c r="IA35" s="323"/>
      <c r="IB35" s="323"/>
      <c r="IC35" s="323"/>
    </row>
    <row r="36" spans="1:237" ht="16.2" thickBot="1">
      <c r="A36" s="315"/>
      <c r="B36" s="512"/>
      <c r="C36" s="473" t="s">
        <v>51</v>
      </c>
      <c r="D36" s="511" t="s">
        <v>35</v>
      </c>
      <c r="E36" s="508">
        <v>0</v>
      </c>
      <c r="H36" s="315"/>
      <c r="I36" s="315"/>
      <c r="J36" s="315"/>
      <c r="K36" s="315"/>
      <c r="L36" s="315"/>
      <c r="M36" s="315"/>
      <c r="N36" s="315"/>
      <c r="O36" s="315"/>
      <c r="P36" s="315"/>
      <c r="BT36" s="323"/>
      <c r="BU36" s="323"/>
      <c r="BV36" s="323"/>
      <c r="BW36" s="323"/>
      <c r="BX36" s="323"/>
      <c r="BY36" s="323"/>
      <c r="BZ36" s="323"/>
      <c r="CA36" s="323"/>
      <c r="CB36" s="323"/>
      <c r="CC36" s="323"/>
      <c r="CD36" s="323"/>
      <c r="CE36" s="323"/>
      <c r="CF36" s="323"/>
      <c r="CG36" s="323"/>
      <c r="CH36" s="323"/>
      <c r="CI36" s="323"/>
      <c r="CJ36" s="323"/>
      <c r="CK36" s="323"/>
      <c r="CL36" s="323"/>
      <c r="CM36" s="323"/>
      <c r="CN36" s="323"/>
      <c r="CO36" s="323"/>
      <c r="CP36" s="323"/>
      <c r="CQ36" s="323"/>
      <c r="CR36" s="323"/>
      <c r="CS36" s="323"/>
      <c r="CT36" s="323"/>
      <c r="CU36" s="323"/>
      <c r="CV36" s="323"/>
      <c r="CW36" s="323"/>
      <c r="CX36" s="323"/>
      <c r="CY36" s="323"/>
      <c r="CZ36" s="323"/>
      <c r="DA36" s="323"/>
      <c r="DB36" s="323"/>
      <c r="DC36" s="323"/>
      <c r="DD36" s="323"/>
      <c r="DE36" s="323"/>
      <c r="DF36" s="323"/>
      <c r="DG36" s="323"/>
      <c r="DH36" s="323"/>
      <c r="DI36" s="323"/>
      <c r="DJ36" s="323"/>
      <c r="DK36" s="323"/>
      <c r="DL36" s="323"/>
      <c r="DM36" s="323"/>
      <c r="DN36" s="323"/>
      <c r="DO36" s="323"/>
      <c r="DP36" s="323"/>
      <c r="DQ36" s="323"/>
      <c r="DR36" s="323"/>
      <c r="DS36" s="323"/>
      <c r="DT36" s="323"/>
      <c r="DU36" s="323"/>
      <c r="DV36" s="323"/>
      <c r="DW36" s="323"/>
      <c r="DX36" s="323"/>
      <c r="DY36" s="323"/>
      <c r="DZ36" s="323"/>
      <c r="EA36" s="323"/>
      <c r="EB36" s="323"/>
      <c r="EC36" s="323"/>
      <c r="ED36" s="323"/>
      <c r="EE36" s="323"/>
      <c r="EF36" s="323"/>
      <c r="EG36" s="323"/>
      <c r="EH36" s="323"/>
      <c r="EI36" s="323"/>
      <c r="EJ36" s="323"/>
      <c r="EK36" s="323"/>
      <c r="EL36" s="323"/>
      <c r="EM36" s="323"/>
      <c r="EN36" s="323"/>
      <c r="EO36" s="323"/>
      <c r="EP36" s="323"/>
      <c r="EQ36" s="323"/>
      <c r="ER36" s="323"/>
      <c r="ES36" s="323"/>
      <c r="ET36" s="323"/>
      <c r="EU36" s="323"/>
      <c r="EV36" s="323"/>
      <c r="EW36" s="323"/>
      <c r="EX36" s="323"/>
      <c r="EY36" s="323"/>
      <c r="EZ36" s="323"/>
      <c r="FA36" s="323"/>
      <c r="FB36" s="323"/>
      <c r="FC36" s="323"/>
      <c r="FD36" s="323"/>
      <c r="FE36" s="323"/>
      <c r="FF36" s="323"/>
      <c r="FG36" s="323"/>
      <c r="FH36" s="323"/>
      <c r="FI36" s="323"/>
      <c r="FJ36" s="323"/>
      <c r="FK36" s="323"/>
      <c r="FL36" s="323"/>
      <c r="FM36" s="323"/>
      <c r="FN36" s="323"/>
      <c r="FO36" s="323"/>
      <c r="FP36" s="323"/>
      <c r="FQ36" s="323"/>
      <c r="FR36" s="323"/>
      <c r="FS36" s="323"/>
      <c r="FT36" s="323"/>
      <c r="FU36" s="323"/>
      <c r="FV36" s="323"/>
      <c r="FW36" s="323"/>
      <c r="FX36" s="323"/>
      <c r="FY36" s="323"/>
      <c r="FZ36" s="323"/>
      <c r="GA36" s="323"/>
      <c r="GB36" s="323"/>
      <c r="GC36" s="323"/>
      <c r="GD36" s="323"/>
      <c r="GE36" s="323"/>
      <c r="GF36" s="323"/>
      <c r="GG36" s="323"/>
      <c r="GH36" s="323"/>
      <c r="GI36" s="323"/>
      <c r="GJ36" s="323"/>
      <c r="GK36" s="323"/>
      <c r="GL36" s="323"/>
      <c r="GM36" s="323"/>
      <c r="GN36" s="323"/>
      <c r="GO36" s="323"/>
      <c r="GP36" s="323"/>
      <c r="GQ36" s="323"/>
      <c r="GR36" s="323"/>
      <c r="GS36" s="323"/>
      <c r="GT36" s="323"/>
      <c r="GU36" s="323"/>
      <c r="GV36" s="323"/>
      <c r="GW36" s="323"/>
      <c r="GX36" s="323"/>
      <c r="GY36" s="323"/>
      <c r="GZ36" s="323"/>
      <c r="HA36" s="323"/>
      <c r="HB36" s="323"/>
      <c r="HC36" s="323"/>
      <c r="HD36" s="323"/>
      <c r="HE36" s="323"/>
      <c r="HF36" s="323"/>
      <c r="HG36" s="323"/>
      <c r="HH36" s="323"/>
      <c r="HI36" s="323"/>
      <c r="HJ36" s="323"/>
      <c r="HK36" s="323"/>
      <c r="HL36" s="323"/>
      <c r="HM36" s="323"/>
      <c r="HN36" s="323"/>
      <c r="HO36" s="323"/>
      <c r="HP36" s="323"/>
      <c r="HQ36" s="323"/>
      <c r="HR36" s="323"/>
      <c r="HS36" s="323"/>
      <c r="HT36" s="323"/>
      <c r="HU36" s="323"/>
      <c r="HV36" s="323"/>
      <c r="HW36" s="323"/>
      <c r="HX36" s="323"/>
      <c r="HY36" s="323"/>
      <c r="HZ36" s="323"/>
      <c r="IA36" s="323"/>
      <c r="IB36" s="323"/>
      <c r="IC36" s="323"/>
    </row>
    <row r="37" spans="1:237" ht="16.2" thickBot="1">
      <c r="A37" s="315"/>
      <c r="B37" s="513"/>
      <c r="C37" s="473" t="s">
        <v>52</v>
      </c>
      <c r="D37" s="511" t="s">
        <v>35</v>
      </c>
      <c r="E37" s="508">
        <v>0</v>
      </c>
      <c r="H37" s="315"/>
      <c r="I37" s="315"/>
      <c r="J37" s="315"/>
      <c r="K37" s="315"/>
      <c r="L37" s="315"/>
      <c r="M37" s="315"/>
      <c r="N37" s="315"/>
      <c r="O37" s="315"/>
      <c r="P37" s="315"/>
      <c r="BT37" s="323"/>
      <c r="BU37" s="323"/>
      <c r="BV37" s="323"/>
      <c r="BW37" s="323"/>
      <c r="BX37" s="323"/>
      <c r="BY37" s="323"/>
      <c r="BZ37" s="323"/>
      <c r="CA37" s="323"/>
      <c r="CB37" s="323"/>
      <c r="CC37" s="323"/>
      <c r="CD37" s="323"/>
      <c r="CE37" s="323"/>
      <c r="CF37" s="323"/>
      <c r="CG37" s="323"/>
      <c r="CH37" s="323"/>
      <c r="CI37" s="323"/>
      <c r="CJ37" s="323"/>
      <c r="CK37" s="323"/>
      <c r="CL37" s="323"/>
      <c r="CM37" s="323"/>
      <c r="CN37" s="323"/>
      <c r="CO37" s="323"/>
      <c r="CP37" s="323"/>
      <c r="CQ37" s="323"/>
      <c r="CR37" s="323"/>
      <c r="CS37" s="323"/>
      <c r="CT37" s="323"/>
      <c r="CU37" s="323"/>
      <c r="CV37" s="323"/>
      <c r="CW37" s="323"/>
      <c r="CX37" s="323"/>
      <c r="CY37" s="323"/>
      <c r="CZ37" s="323"/>
      <c r="DA37" s="323"/>
      <c r="DB37" s="323"/>
      <c r="DC37" s="323"/>
      <c r="DD37" s="323"/>
      <c r="DE37" s="323"/>
      <c r="DF37" s="323"/>
      <c r="DG37" s="323"/>
      <c r="DH37" s="323"/>
      <c r="DI37" s="323"/>
      <c r="DJ37" s="323"/>
      <c r="DK37" s="323"/>
      <c r="DL37" s="323"/>
      <c r="DM37" s="323"/>
      <c r="DN37" s="323"/>
      <c r="DO37" s="323"/>
      <c r="DP37" s="323"/>
      <c r="DQ37" s="323"/>
      <c r="DR37" s="323"/>
      <c r="DS37" s="323"/>
      <c r="DT37" s="323"/>
      <c r="DU37" s="323"/>
      <c r="DV37" s="323"/>
      <c r="DW37" s="323"/>
      <c r="DX37" s="323"/>
      <c r="DY37" s="323"/>
      <c r="DZ37" s="323"/>
      <c r="EA37" s="323"/>
      <c r="EB37" s="323"/>
      <c r="EC37" s="323"/>
      <c r="ED37" s="323"/>
      <c r="EE37" s="323"/>
      <c r="EF37" s="323"/>
      <c r="EG37" s="323"/>
      <c r="EH37" s="323"/>
      <c r="EI37" s="323"/>
      <c r="EJ37" s="323"/>
      <c r="EK37" s="323"/>
      <c r="EL37" s="323"/>
      <c r="EM37" s="323"/>
      <c r="EN37" s="323"/>
      <c r="EO37" s="323"/>
      <c r="EP37" s="323"/>
      <c r="EQ37" s="323"/>
      <c r="ER37" s="323"/>
      <c r="ES37" s="323"/>
      <c r="ET37" s="323"/>
      <c r="EU37" s="323"/>
      <c r="EV37" s="323"/>
      <c r="EW37" s="323"/>
      <c r="EX37" s="323"/>
      <c r="EY37" s="323"/>
      <c r="EZ37" s="323"/>
      <c r="FA37" s="323"/>
      <c r="FB37" s="323"/>
      <c r="FC37" s="323"/>
      <c r="FD37" s="323"/>
      <c r="FE37" s="323"/>
      <c r="FF37" s="323"/>
      <c r="FG37" s="323"/>
      <c r="FH37" s="323"/>
      <c r="FI37" s="323"/>
      <c r="FJ37" s="323"/>
      <c r="FK37" s="323"/>
      <c r="FL37" s="323"/>
      <c r="FM37" s="323"/>
      <c r="FN37" s="323"/>
      <c r="FO37" s="323"/>
      <c r="FP37" s="323"/>
      <c r="FQ37" s="323"/>
      <c r="FR37" s="323"/>
      <c r="FS37" s="323"/>
      <c r="FT37" s="323"/>
      <c r="FU37" s="323"/>
      <c r="FV37" s="323"/>
      <c r="FW37" s="323"/>
      <c r="FX37" s="323"/>
      <c r="FY37" s="323"/>
      <c r="FZ37" s="323"/>
      <c r="GA37" s="323"/>
      <c r="GB37" s="323"/>
      <c r="GC37" s="323"/>
      <c r="GD37" s="323"/>
      <c r="GE37" s="323"/>
      <c r="GF37" s="323"/>
      <c r="GG37" s="323"/>
      <c r="GH37" s="323"/>
      <c r="GI37" s="323"/>
      <c r="GJ37" s="323"/>
      <c r="GK37" s="323"/>
      <c r="GL37" s="323"/>
      <c r="GM37" s="323"/>
      <c r="GN37" s="323"/>
      <c r="GO37" s="323"/>
      <c r="GP37" s="323"/>
      <c r="GQ37" s="323"/>
      <c r="GR37" s="323"/>
      <c r="GS37" s="323"/>
      <c r="GT37" s="323"/>
      <c r="GU37" s="323"/>
      <c r="GV37" s="323"/>
      <c r="GW37" s="323"/>
      <c r="GX37" s="323"/>
      <c r="GY37" s="323"/>
      <c r="GZ37" s="323"/>
      <c r="HA37" s="323"/>
      <c r="HB37" s="323"/>
      <c r="HC37" s="323"/>
      <c r="HD37" s="323"/>
      <c r="HE37" s="323"/>
      <c r="HF37" s="323"/>
      <c r="HG37" s="323"/>
      <c r="HH37" s="323"/>
      <c r="HI37" s="323"/>
      <c r="HJ37" s="323"/>
      <c r="HK37" s="323"/>
      <c r="HL37" s="323"/>
      <c r="HM37" s="323"/>
      <c r="HN37" s="323"/>
      <c r="HO37" s="323"/>
      <c r="HP37" s="323"/>
      <c r="HQ37" s="323"/>
      <c r="HR37" s="323"/>
      <c r="HS37" s="323"/>
      <c r="HT37" s="323"/>
      <c r="HU37" s="323"/>
      <c r="HV37" s="323"/>
      <c r="HW37" s="323"/>
      <c r="HX37" s="323"/>
      <c r="HY37" s="323"/>
      <c r="HZ37" s="323"/>
      <c r="IA37" s="323"/>
      <c r="IB37" s="323"/>
      <c r="IC37" s="323"/>
    </row>
    <row r="38" spans="1:237" ht="16.2" thickBot="1">
      <c r="A38" s="315"/>
      <c r="B38" s="510"/>
      <c r="C38" s="473" t="s">
        <v>53</v>
      </c>
      <c r="D38" s="511" t="s">
        <v>35</v>
      </c>
      <c r="E38" s="508">
        <v>0</v>
      </c>
      <c r="H38" s="315"/>
      <c r="I38" s="315"/>
      <c r="J38" s="315"/>
      <c r="K38" s="315"/>
      <c r="L38" s="315"/>
      <c r="M38" s="315"/>
      <c r="N38" s="315"/>
      <c r="O38" s="315"/>
      <c r="P38" s="315"/>
      <c r="BT38" s="323"/>
      <c r="BU38" s="323"/>
      <c r="BV38" s="323"/>
      <c r="BW38" s="323"/>
      <c r="BX38" s="323"/>
      <c r="BY38" s="323"/>
      <c r="BZ38" s="323"/>
      <c r="CA38" s="323"/>
      <c r="CB38" s="323"/>
      <c r="CC38" s="323"/>
      <c r="CD38" s="323"/>
      <c r="CE38" s="323"/>
      <c r="CF38" s="323"/>
      <c r="CG38" s="323"/>
      <c r="CH38" s="323"/>
      <c r="CI38" s="323"/>
      <c r="CJ38" s="323"/>
      <c r="CK38" s="323"/>
      <c r="CL38" s="323"/>
      <c r="CM38" s="323"/>
      <c r="CN38" s="323"/>
      <c r="CO38" s="323"/>
      <c r="CP38" s="323"/>
      <c r="CQ38" s="323"/>
      <c r="CR38" s="323"/>
      <c r="CS38" s="323"/>
      <c r="CT38" s="323"/>
      <c r="CU38" s="323"/>
      <c r="CV38" s="323"/>
      <c r="CW38" s="323"/>
      <c r="CX38" s="323"/>
      <c r="CY38" s="323"/>
      <c r="CZ38" s="323"/>
      <c r="DA38" s="323"/>
      <c r="DB38" s="323"/>
      <c r="DC38" s="323"/>
      <c r="DD38" s="323"/>
      <c r="DE38" s="323"/>
      <c r="DF38" s="323"/>
      <c r="DG38" s="323"/>
      <c r="DH38" s="323"/>
      <c r="DI38" s="323"/>
      <c r="DJ38" s="323"/>
      <c r="DK38" s="323"/>
      <c r="DL38" s="323"/>
      <c r="DM38" s="323"/>
      <c r="DN38" s="323"/>
      <c r="DO38" s="323"/>
      <c r="DP38" s="323"/>
      <c r="DQ38" s="323"/>
      <c r="DR38" s="323"/>
      <c r="DS38" s="323"/>
      <c r="DT38" s="323"/>
      <c r="DU38" s="323"/>
      <c r="DV38" s="323"/>
      <c r="DW38" s="323"/>
      <c r="DX38" s="323"/>
      <c r="DY38" s="323"/>
      <c r="DZ38" s="323"/>
      <c r="EA38" s="323"/>
      <c r="EB38" s="323"/>
      <c r="EC38" s="323"/>
      <c r="ED38" s="323"/>
      <c r="EE38" s="323"/>
      <c r="EF38" s="323"/>
      <c r="EG38" s="323"/>
      <c r="EH38" s="323"/>
      <c r="EI38" s="323"/>
      <c r="EJ38" s="323"/>
      <c r="EK38" s="323"/>
      <c r="EL38" s="323"/>
      <c r="EM38" s="323"/>
      <c r="EN38" s="323"/>
      <c r="EO38" s="323"/>
      <c r="EP38" s="323"/>
      <c r="EQ38" s="323"/>
      <c r="ER38" s="323"/>
      <c r="ES38" s="323"/>
      <c r="ET38" s="323"/>
      <c r="EU38" s="323"/>
      <c r="EV38" s="323"/>
      <c r="EW38" s="323"/>
      <c r="EX38" s="323"/>
      <c r="EY38" s="323"/>
      <c r="EZ38" s="323"/>
      <c r="FA38" s="323"/>
      <c r="FB38" s="323"/>
      <c r="FC38" s="323"/>
      <c r="FD38" s="323"/>
      <c r="FE38" s="323"/>
      <c r="FF38" s="323"/>
      <c r="FG38" s="323"/>
      <c r="FH38" s="323"/>
      <c r="FI38" s="323"/>
      <c r="FJ38" s="323"/>
      <c r="FK38" s="323"/>
      <c r="FL38" s="323"/>
      <c r="FM38" s="323"/>
      <c r="FN38" s="323"/>
      <c r="FO38" s="323"/>
      <c r="FP38" s="323"/>
      <c r="FQ38" s="323"/>
      <c r="FR38" s="323"/>
      <c r="FS38" s="323"/>
      <c r="FT38" s="323"/>
      <c r="FU38" s="323"/>
      <c r="FV38" s="323"/>
      <c r="FW38" s="323"/>
      <c r="FX38" s="323"/>
      <c r="FY38" s="323"/>
      <c r="FZ38" s="323"/>
      <c r="GA38" s="323"/>
      <c r="GB38" s="323"/>
      <c r="GC38" s="323"/>
      <c r="GD38" s="323"/>
      <c r="GE38" s="323"/>
      <c r="GF38" s="323"/>
      <c r="GG38" s="323"/>
      <c r="GH38" s="323"/>
      <c r="GI38" s="323"/>
      <c r="GJ38" s="323"/>
      <c r="GK38" s="323"/>
      <c r="GL38" s="323"/>
      <c r="GM38" s="323"/>
      <c r="GN38" s="323"/>
      <c r="GO38" s="323"/>
      <c r="GP38" s="323"/>
      <c r="GQ38" s="323"/>
      <c r="GR38" s="323"/>
      <c r="GS38" s="323"/>
      <c r="GT38" s="323"/>
      <c r="GU38" s="323"/>
      <c r="GV38" s="323"/>
      <c r="GW38" s="323"/>
      <c r="GX38" s="323"/>
      <c r="GY38" s="323"/>
      <c r="GZ38" s="323"/>
      <c r="HA38" s="323"/>
      <c r="HB38" s="323"/>
      <c r="HC38" s="323"/>
      <c r="HD38" s="323"/>
      <c r="HE38" s="323"/>
      <c r="HF38" s="323"/>
      <c r="HG38" s="323"/>
      <c r="HH38" s="323"/>
      <c r="HI38" s="323"/>
      <c r="HJ38" s="323"/>
      <c r="HK38" s="323"/>
      <c r="HL38" s="323"/>
      <c r="HM38" s="323"/>
      <c r="HN38" s="323"/>
      <c r="HO38" s="323"/>
      <c r="HP38" s="323"/>
      <c r="HQ38" s="323"/>
      <c r="HR38" s="323"/>
      <c r="HS38" s="323"/>
      <c r="HT38" s="323"/>
      <c r="HU38" s="323"/>
      <c r="HV38" s="323"/>
      <c r="HW38" s="323"/>
      <c r="HX38" s="323"/>
      <c r="HY38" s="323"/>
      <c r="HZ38" s="323"/>
      <c r="IA38" s="323"/>
      <c r="IB38" s="323"/>
      <c r="IC38" s="323"/>
    </row>
    <row r="39" spans="1:237" ht="16.2" thickBot="1">
      <c r="A39" s="315"/>
      <c r="B39" s="512"/>
      <c r="C39" s="473" t="s">
        <v>54</v>
      </c>
      <c r="D39" s="511" t="s">
        <v>35</v>
      </c>
      <c r="E39" s="508">
        <v>0</v>
      </c>
      <c r="H39" s="315"/>
      <c r="I39" s="315"/>
      <c r="J39" s="315"/>
      <c r="K39" s="315"/>
      <c r="L39" s="315"/>
      <c r="M39" s="315"/>
      <c r="N39" s="315"/>
      <c r="O39" s="315"/>
      <c r="P39" s="315"/>
      <c r="BT39" s="323"/>
      <c r="BU39" s="323"/>
      <c r="BV39" s="323"/>
      <c r="BW39" s="323"/>
      <c r="BX39" s="323"/>
      <c r="BY39" s="323"/>
      <c r="BZ39" s="323"/>
      <c r="CA39" s="323"/>
      <c r="CB39" s="323"/>
      <c r="CC39" s="323"/>
      <c r="CD39" s="323"/>
      <c r="CE39" s="323"/>
      <c r="CF39" s="323"/>
      <c r="CG39" s="323"/>
      <c r="CH39" s="323"/>
      <c r="CI39" s="323"/>
      <c r="CJ39" s="323"/>
      <c r="CK39" s="323"/>
      <c r="CL39" s="323"/>
      <c r="CM39" s="323"/>
      <c r="CN39" s="323"/>
      <c r="CO39" s="323"/>
      <c r="CP39" s="323"/>
      <c r="CQ39" s="323"/>
      <c r="CR39" s="323"/>
      <c r="CS39" s="323"/>
      <c r="CT39" s="323"/>
      <c r="CU39" s="323"/>
      <c r="CV39" s="323"/>
      <c r="CW39" s="323"/>
      <c r="CX39" s="323"/>
      <c r="CY39" s="323"/>
      <c r="CZ39" s="323"/>
      <c r="DA39" s="323"/>
      <c r="DB39" s="323"/>
      <c r="DC39" s="323"/>
      <c r="DD39" s="323"/>
      <c r="DE39" s="323"/>
      <c r="DF39" s="323"/>
      <c r="DG39" s="323"/>
      <c r="DH39" s="323"/>
      <c r="DI39" s="323"/>
      <c r="DJ39" s="323"/>
      <c r="DK39" s="323"/>
      <c r="DL39" s="323"/>
      <c r="DM39" s="323"/>
      <c r="DN39" s="323"/>
      <c r="DO39" s="323"/>
      <c r="DP39" s="323"/>
      <c r="DQ39" s="323"/>
      <c r="DR39" s="323"/>
      <c r="DS39" s="323"/>
      <c r="DT39" s="323"/>
      <c r="DU39" s="323"/>
      <c r="DV39" s="323"/>
      <c r="DW39" s="323"/>
      <c r="DX39" s="323"/>
      <c r="DY39" s="323"/>
      <c r="DZ39" s="323"/>
      <c r="EA39" s="323"/>
      <c r="EB39" s="323"/>
      <c r="EC39" s="323"/>
      <c r="ED39" s="323"/>
      <c r="EE39" s="323"/>
      <c r="EF39" s="323"/>
      <c r="EG39" s="323"/>
      <c r="EH39" s="323"/>
      <c r="EI39" s="323"/>
      <c r="EJ39" s="323"/>
      <c r="EK39" s="323"/>
      <c r="EL39" s="323"/>
      <c r="EM39" s="323"/>
      <c r="EN39" s="323"/>
      <c r="EO39" s="323"/>
      <c r="EP39" s="323"/>
      <c r="EQ39" s="323"/>
      <c r="ER39" s="323"/>
      <c r="ES39" s="323"/>
      <c r="ET39" s="323"/>
      <c r="EU39" s="323"/>
      <c r="EV39" s="323"/>
      <c r="EW39" s="323"/>
      <c r="EX39" s="323"/>
      <c r="EY39" s="323"/>
      <c r="EZ39" s="323"/>
      <c r="FA39" s="323"/>
      <c r="FB39" s="323"/>
      <c r="FC39" s="323"/>
      <c r="FD39" s="323"/>
      <c r="FE39" s="323"/>
      <c r="FF39" s="323"/>
      <c r="FG39" s="323"/>
      <c r="FH39" s="323"/>
      <c r="FI39" s="323"/>
      <c r="FJ39" s="323"/>
      <c r="FK39" s="323"/>
      <c r="FL39" s="323"/>
      <c r="FM39" s="323"/>
      <c r="FN39" s="323"/>
      <c r="FO39" s="323"/>
      <c r="FP39" s="323"/>
      <c r="FQ39" s="323"/>
      <c r="FR39" s="323"/>
      <c r="FS39" s="323"/>
      <c r="FT39" s="323"/>
      <c r="FU39" s="323"/>
      <c r="FV39" s="323"/>
      <c r="FW39" s="323"/>
      <c r="FX39" s="323"/>
      <c r="FY39" s="323"/>
      <c r="FZ39" s="323"/>
      <c r="GA39" s="323"/>
      <c r="GB39" s="323"/>
      <c r="GC39" s="323"/>
      <c r="GD39" s="323"/>
      <c r="GE39" s="323"/>
      <c r="GF39" s="323"/>
      <c r="GG39" s="323"/>
      <c r="GH39" s="323"/>
      <c r="GI39" s="323"/>
      <c r="GJ39" s="323"/>
      <c r="GK39" s="323"/>
      <c r="GL39" s="323"/>
      <c r="GM39" s="323"/>
      <c r="GN39" s="323"/>
      <c r="GO39" s="323"/>
      <c r="GP39" s="323"/>
      <c r="GQ39" s="323"/>
      <c r="GR39" s="323"/>
      <c r="GS39" s="323"/>
      <c r="GT39" s="323"/>
      <c r="GU39" s="323"/>
      <c r="GV39" s="323"/>
      <c r="GW39" s="323"/>
      <c r="GX39" s="323"/>
      <c r="GY39" s="323"/>
      <c r="GZ39" s="323"/>
      <c r="HA39" s="323"/>
      <c r="HB39" s="323"/>
      <c r="HC39" s="323"/>
      <c r="HD39" s="323"/>
      <c r="HE39" s="323"/>
      <c r="HF39" s="323"/>
      <c r="HG39" s="323"/>
      <c r="HH39" s="323"/>
      <c r="HI39" s="323"/>
      <c r="HJ39" s="323"/>
      <c r="HK39" s="323"/>
      <c r="HL39" s="323"/>
      <c r="HM39" s="323"/>
      <c r="HN39" s="323"/>
      <c r="HO39" s="323"/>
      <c r="HP39" s="323"/>
      <c r="HQ39" s="323"/>
      <c r="HR39" s="323"/>
      <c r="HS39" s="323"/>
      <c r="HT39" s="323"/>
      <c r="HU39" s="323"/>
      <c r="HV39" s="323"/>
      <c r="HW39" s="323"/>
      <c r="HX39" s="323"/>
      <c r="HY39" s="323"/>
      <c r="HZ39" s="323"/>
      <c r="IA39" s="323"/>
      <c r="IB39" s="323"/>
      <c r="IC39" s="323"/>
    </row>
    <row r="40" spans="1:237" ht="16.2" thickBot="1">
      <c r="A40" s="315"/>
      <c r="B40" s="512"/>
      <c r="C40" s="473" t="s">
        <v>55</v>
      </c>
      <c r="D40" s="511" t="s">
        <v>35</v>
      </c>
      <c r="E40" s="508">
        <v>0</v>
      </c>
      <c r="I40" s="315"/>
      <c r="J40" s="315"/>
      <c r="K40" s="315"/>
      <c r="L40" s="315"/>
      <c r="M40" s="315"/>
      <c r="N40" s="315"/>
      <c r="O40" s="315"/>
      <c r="P40" s="315"/>
      <c r="BT40" s="323"/>
      <c r="BU40" s="323"/>
      <c r="BV40" s="323"/>
      <c r="BW40" s="323"/>
      <c r="BX40" s="323"/>
      <c r="BY40" s="323"/>
      <c r="BZ40" s="323"/>
      <c r="CA40" s="323"/>
      <c r="CB40" s="323"/>
      <c r="CC40" s="323"/>
      <c r="CD40" s="323"/>
      <c r="CE40" s="323"/>
      <c r="CF40" s="323"/>
      <c r="CG40" s="323"/>
      <c r="CH40" s="323"/>
      <c r="CI40" s="323"/>
      <c r="CJ40" s="323"/>
      <c r="CK40" s="323"/>
      <c r="CL40" s="323"/>
      <c r="CM40" s="323"/>
      <c r="CN40" s="323"/>
      <c r="CO40" s="323"/>
      <c r="CP40" s="323"/>
      <c r="CQ40" s="323"/>
      <c r="CR40" s="323"/>
      <c r="CS40" s="323"/>
      <c r="CT40" s="323"/>
      <c r="CU40" s="323"/>
      <c r="CV40" s="323"/>
      <c r="CW40" s="323"/>
      <c r="CX40" s="323"/>
      <c r="CY40" s="323"/>
      <c r="CZ40" s="323"/>
      <c r="DA40" s="323"/>
      <c r="DB40" s="323"/>
      <c r="DC40" s="323"/>
      <c r="DD40" s="323"/>
      <c r="DE40" s="323"/>
      <c r="DF40" s="323"/>
      <c r="DG40" s="323"/>
      <c r="DH40" s="323"/>
      <c r="DI40" s="323"/>
      <c r="DJ40" s="323"/>
      <c r="DK40" s="323"/>
      <c r="DL40" s="323"/>
      <c r="DM40" s="323"/>
      <c r="DN40" s="323"/>
      <c r="DO40" s="323"/>
      <c r="DP40" s="323"/>
      <c r="DQ40" s="323"/>
      <c r="DR40" s="323"/>
      <c r="DS40" s="323"/>
      <c r="DT40" s="323"/>
      <c r="DU40" s="323"/>
      <c r="DV40" s="323"/>
      <c r="DW40" s="323"/>
      <c r="DX40" s="323"/>
      <c r="DY40" s="323"/>
      <c r="DZ40" s="323"/>
      <c r="EA40" s="323"/>
      <c r="EB40" s="323"/>
      <c r="EC40" s="323"/>
      <c r="ED40" s="323"/>
      <c r="EE40" s="323"/>
      <c r="EF40" s="323"/>
      <c r="EG40" s="323"/>
      <c r="EH40" s="323"/>
      <c r="EI40" s="323"/>
      <c r="EJ40" s="323"/>
      <c r="EK40" s="323"/>
      <c r="EL40" s="323"/>
      <c r="EM40" s="323"/>
      <c r="EN40" s="323"/>
      <c r="EO40" s="323"/>
      <c r="EP40" s="323"/>
      <c r="EQ40" s="323"/>
      <c r="ER40" s="323"/>
      <c r="ES40" s="323"/>
      <c r="ET40" s="323"/>
      <c r="EU40" s="323"/>
      <c r="EV40" s="323"/>
      <c r="EW40" s="323"/>
      <c r="EX40" s="323"/>
      <c r="EY40" s="323"/>
      <c r="EZ40" s="323"/>
      <c r="FA40" s="323"/>
      <c r="FB40" s="323"/>
      <c r="FC40" s="323"/>
      <c r="FD40" s="323"/>
      <c r="FE40" s="323"/>
      <c r="FF40" s="323"/>
      <c r="FG40" s="323"/>
      <c r="FH40" s="323"/>
      <c r="FI40" s="323"/>
      <c r="FJ40" s="323"/>
      <c r="FK40" s="323"/>
      <c r="FL40" s="323"/>
      <c r="FM40" s="323"/>
      <c r="FN40" s="323"/>
      <c r="FO40" s="323"/>
      <c r="FP40" s="323"/>
      <c r="FQ40" s="323"/>
      <c r="FR40" s="323"/>
      <c r="FS40" s="323"/>
      <c r="FT40" s="323"/>
      <c r="FU40" s="323"/>
      <c r="FV40" s="323"/>
      <c r="FW40" s="323"/>
      <c r="FX40" s="323"/>
      <c r="FY40" s="323"/>
      <c r="FZ40" s="323"/>
      <c r="GA40" s="323"/>
      <c r="GB40" s="323"/>
      <c r="GC40" s="323"/>
      <c r="GD40" s="323"/>
      <c r="GE40" s="323"/>
      <c r="GF40" s="323"/>
      <c r="GG40" s="323"/>
      <c r="GH40" s="323"/>
      <c r="GI40" s="323"/>
      <c r="GJ40" s="323"/>
      <c r="GK40" s="323"/>
      <c r="GL40" s="323"/>
      <c r="GM40" s="323"/>
      <c r="GN40" s="323"/>
      <c r="GO40" s="323"/>
      <c r="GP40" s="323"/>
      <c r="GQ40" s="323"/>
      <c r="GR40" s="323"/>
      <c r="GS40" s="323"/>
      <c r="GT40" s="323"/>
      <c r="GU40" s="323"/>
      <c r="GV40" s="323"/>
      <c r="GW40" s="323"/>
      <c r="GX40" s="323"/>
      <c r="GY40" s="323"/>
      <c r="GZ40" s="323"/>
      <c r="HA40" s="323"/>
      <c r="HB40" s="323"/>
      <c r="HC40" s="323"/>
      <c r="HD40" s="323"/>
      <c r="HE40" s="323"/>
      <c r="HF40" s="323"/>
      <c r="HG40" s="323"/>
      <c r="HH40" s="323"/>
      <c r="HI40" s="323"/>
      <c r="HJ40" s="323"/>
      <c r="HK40" s="323"/>
      <c r="HL40" s="323"/>
      <c r="HM40" s="323"/>
      <c r="HN40" s="323"/>
      <c r="HO40" s="323"/>
      <c r="HP40" s="323"/>
      <c r="HQ40" s="323"/>
      <c r="HR40" s="323"/>
      <c r="HS40" s="323"/>
      <c r="HT40" s="323"/>
      <c r="HU40" s="323"/>
      <c r="HV40" s="323"/>
      <c r="HW40" s="323"/>
      <c r="HX40" s="323"/>
      <c r="HY40" s="323"/>
      <c r="HZ40" s="323"/>
      <c r="IA40" s="323"/>
      <c r="IB40" s="323"/>
      <c r="IC40" s="323"/>
    </row>
    <row r="41" spans="1:237" ht="16.2" thickBot="1">
      <c r="A41" s="315"/>
      <c r="B41" s="513"/>
      <c r="C41" s="473" t="s">
        <v>56</v>
      </c>
      <c r="D41" s="511" t="s">
        <v>35</v>
      </c>
      <c r="E41" s="508">
        <v>0</v>
      </c>
      <c r="I41" s="315"/>
      <c r="J41" s="315"/>
      <c r="K41" s="315"/>
      <c r="L41" s="315"/>
      <c r="M41" s="315"/>
      <c r="N41" s="315"/>
      <c r="O41" s="315"/>
      <c r="P41" s="315"/>
      <c r="BT41" s="323"/>
      <c r="BU41" s="323"/>
      <c r="BV41" s="323"/>
      <c r="BW41" s="323"/>
      <c r="BX41" s="323"/>
      <c r="BY41" s="323"/>
      <c r="BZ41" s="323"/>
      <c r="CA41" s="323"/>
      <c r="CB41" s="323"/>
      <c r="CC41" s="323"/>
      <c r="CD41" s="323"/>
      <c r="CE41" s="323"/>
      <c r="CF41" s="323"/>
      <c r="CG41" s="323"/>
      <c r="CH41" s="323"/>
      <c r="CI41" s="323"/>
      <c r="CJ41" s="323"/>
      <c r="CK41" s="323"/>
      <c r="CL41" s="323"/>
      <c r="CM41" s="323"/>
      <c r="CN41" s="323"/>
      <c r="CO41" s="323"/>
      <c r="CP41" s="323"/>
      <c r="CQ41" s="323"/>
      <c r="CR41" s="323"/>
      <c r="CS41" s="323"/>
      <c r="CT41" s="323"/>
      <c r="CU41" s="323"/>
      <c r="CV41" s="323"/>
      <c r="CW41" s="323"/>
      <c r="CX41" s="323"/>
      <c r="CY41" s="323"/>
      <c r="CZ41" s="323"/>
      <c r="DA41" s="323"/>
      <c r="DB41" s="323"/>
      <c r="DC41" s="323"/>
      <c r="DD41" s="323"/>
      <c r="DE41" s="323"/>
      <c r="DF41" s="323"/>
      <c r="DG41" s="323"/>
      <c r="DH41" s="323"/>
      <c r="DI41" s="323"/>
      <c r="DJ41" s="323"/>
      <c r="DK41" s="323"/>
      <c r="DL41" s="323"/>
      <c r="DM41" s="323"/>
      <c r="DN41" s="323"/>
      <c r="DO41" s="323"/>
      <c r="DP41" s="323"/>
      <c r="DQ41" s="323"/>
      <c r="DR41" s="323"/>
      <c r="DS41" s="323"/>
      <c r="DT41" s="323"/>
      <c r="DU41" s="323"/>
      <c r="DV41" s="323"/>
      <c r="DW41" s="323"/>
      <c r="DX41" s="323"/>
      <c r="DY41" s="323"/>
      <c r="DZ41" s="323"/>
      <c r="EA41" s="323"/>
      <c r="EB41" s="323"/>
      <c r="EC41" s="323"/>
      <c r="ED41" s="323"/>
      <c r="EE41" s="323"/>
      <c r="EF41" s="323"/>
      <c r="EG41" s="323"/>
      <c r="EH41" s="323"/>
      <c r="EI41" s="323"/>
      <c r="EJ41" s="323"/>
      <c r="EK41" s="323"/>
      <c r="EL41" s="323"/>
      <c r="EM41" s="323"/>
      <c r="EN41" s="323"/>
      <c r="EO41" s="323"/>
      <c r="EP41" s="323"/>
      <c r="EQ41" s="323"/>
      <c r="ER41" s="323"/>
      <c r="ES41" s="323"/>
      <c r="ET41" s="323"/>
      <c r="EU41" s="323"/>
      <c r="EV41" s="323"/>
      <c r="EW41" s="323"/>
      <c r="EX41" s="323"/>
      <c r="EY41" s="323"/>
      <c r="EZ41" s="323"/>
      <c r="FA41" s="323"/>
      <c r="FB41" s="323"/>
      <c r="FC41" s="323"/>
      <c r="FD41" s="323"/>
      <c r="FE41" s="323"/>
      <c r="FF41" s="323"/>
      <c r="FG41" s="323"/>
      <c r="FH41" s="323"/>
      <c r="FI41" s="323"/>
      <c r="FJ41" s="323"/>
      <c r="FK41" s="323"/>
      <c r="FL41" s="323"/>
      <c r="FM41" s="323"/>
      <c r="FN41" s="323"/>
      <c r="FO41" s="323"/>
      <c r="FP41" s="323"/>
      <c r="FQ41" s="323"/>
      <c r="FR41" s="323"/>
      <c r="FS41" s="323"/>
      <c r="FT41" s="323"/>
      <c r="FU41" s="323"/>
      <c r="FV41" s="323"/>
      <c r="FW41" s="323"/>
      <c r="FX41" s="323"/>
      <c r="FY41" s="323"/>
      <c r="FZ41" s="323"/>
      <c r="GA41" s="323"/>
      <c r="GB41" s="323"/>
      <c r="GC41" s="323"/>
      <c r="GD41" s="323"/>
      <c r="GE41" s="323"/>
      <c r="GF41" s="323"/>
      <c r="GG41" s="323"/>
      <c r="GH41" s="323"/>
      <c r="GI41" s="323"/>
      <c r="GJ41" s="323"/>
      <c r="GK41" s="323"/>
      <c r="GL41" s="323"/>
      <c r="GM41" s="323"/>
      <c r="GN41" s="323"/>
      <c r="GO41" s="323"/>
      <c r="GP41" s="323"/>
      <c r="GQ41" s="323"/>
      <c r="GR41" s="323"/>
      <c r="GS41" s="323"/>
      <c r="GT41" s="323"/>
      <c r="GU41" s="323"/>
      <c r="GV41" s="323"/>
      <c r="GW41" s="323"/>
      <c r="GX41" s="323"/>
      <c r="GY41" s="323"/>
      <c r="GZ41" s="323"/>
      <c r="HA41" s="323"/>
      <c r="HB41" s="323"/>
      <c r="HC41" s="323"/>
      <c r="HD41" s="323"/>
      <c r="HE41" s="323"/>
      <c r="HF41" s="323"/>
      <c r="HG41" s="323"/>
      <c r="HH41" s="323"/>
      <c r="HI41" s="323"/>
      <c r="HJ41" s="323"/>
      <c r="HK41" s="323"/>
      <c r="HL41" s="323"/>
      <c r="HM41" s="323"/>
      <c r="HN41" s="323"/>
      <c r="HO41" s="323"/>
      <c r="HP41" s="323"/>
      <c r="HQ41" s="323"/>
      <c r="HR41" s="323"/>
      <c r="HS41" s="323"/>
      <c r="HT41" s="323"/>
      <c r="HU41" s="323"/>
      <c r="HV41" s="323"/>
      <c r="HW41" s="323"/>
      <c r="HX41" s="323"/>
      <c r="HY41" s="323"/>
      <c r="HZ41" s="323"/>
      <c r="IA41" s="323"/>
      <c r="IB41" s="323"/>
      <c r="IC41" s="323"/>
    </row>
    <row r="42" spans="1:237" ht="16.2" thickBot="1">
      <c r="A42" s="315"/>
      <c r="B42" s="512"/>
      <c r="C42" s="473" t="s">
        <v>57</v>
      </c>
      <c r="D42" s="511" t="s">
        <v>35</v>
      </c>
      <c r="E42" s="508">
        <v>0</v>
      </c>
      <c r="I42" s="315"/>
      <c r="J42" s="315"/>
      <c r="K42" s="315"/>
      <c r="L42" s="315"/>
      <c r="M42" s="315"/>
      <c r="N42" s="315"/>
      <c r="O42" s="315"/>
      <c r="P42" s="315"/>
      <c r="BT42" s="323"/>
      <c r="BU42" s="323"/>
      <c r="BV42" s="323"/>
      <c r="BW42" s="323"/>
      <c r="BX42" s="323"/>
      <c r="BY42" s="323"/>
      <c r="BZ42" s="323"/>
      <c r="CA42" s="323"/>
      <c r="CB42" s="323"/>
      <c r="CC42" s="323"/>
      <c r="CD42" s="323"/>
      <c r="CE42" s="323"/>
      <c r="CF42" s="323"/>
      <c r="CG42" s="323"/>
      <c r="CH42" s="323"/>
      <c r="CI42" s="323"/>
      <c r="CJ42" s="323"/>
      <c r="CK42" s="323"/>
      <c r="CL42" s="323"/>
      <c r="CM42" s="323"/>
      <c r="CN42" s="323"/>
      <c r="CO42" s="323"/>
      <c r="CP42" s="323"/>
      <c r="CQ42" s="323"/>
      <c r="CR42" s="323"/>
      <c r="CS42" s="323"/>
      <c r="CT42" s="323"/>
      <c r="CU42" s="323"/>
      <c r="CV42" s="323"/>
      <c r="CW42" s="323"/>
      <c r="CX42" s="323"/>
      <c r="CY42" s="323"/>
      <c r="CZ42" s="323"/>
      <c r="DA42" s="323"/>
      <c r="DB42" s="323"/>
      <c r="DC42" s="323"/>
      <c r="DD42" s="323"/>
      <c r="DE42" s="323"/>
      <c r="DF42" s="323"/>
      <c r="DG42" s="323"/>
      <c r="DH42" s="323"/>
      <c r="DI42" s="323"/>
      <c r="DJ42" s="323"/>
      <c r="DK42" s="323"/>
      <c r="DL42" s="323"/>
      <c r="DM42" s="323"/>
      <c r="DN42" s="323"/>
      <c r="DO42" s="323"/>
      <c r="DP42" s="323"/>
      <c r="DQ42" s="323"/>
      <c r="DR42" s="323"/>
      <c r="DS42" s="323"/>
      <c r="DT42" s="323"/>
      <c r="DU42" s="323"/>
      <c r="DV42" s="323"/>
      <c r="DW42" s="323"/>
      <c r="DX42" s="323"/>
      <c r="DY42" s="323"/>
      <c r="DZ42" s="323"/>
      <c r="EA42" s="323"/>
      <c r="EB42" s="323"/>
      <c r="EC42" s="323"/>
      <c r="ED42" s="323"/>
      <c r="EE42" s="323"/>
      <c r="EF42" s="323"/>
      <c r="EG42" s="323"/>
      <c r="EH42" s="323"/>
      <c r="EI42" s="323"/>
      <c r="EJ42" s="323"/>
      <c r="EK42" s="323"/>
      <c r="EL42" s="323"/>
      <c r="EM42" s="323"/>
      <c r="EN42" s="323"/>
      <c r="EO42" s="323"/>
      <c r="EP42" s="323"/>
      <c r="EQ42" s="323"/>
      <c r="ER42" s="323"/>
      <c r="ES42" s="323"/>
      <c r="ET42" s="323"/>
      <c r="EU42" s="323"/>
      <c r="EV42" s="323"/>
      <c r="EW42" s="323"/>
      <c r="EX42" s="323"/>
      <c r="EY42" s="323"/>
      <c r="EZ42" s="323"/>
      <c r="FA42" s="323"/>
      <c r="FB42" s="323"/>
      <c r="FC42" s="323"/>
      <c r="FD42" s="323"/>
      <c r="FE42" s="323"/>
      <c r="FF42" s="323"/>
      <c r="FG42" s="323"/>
      <c r="FH42" s="323"/>
      <c r="FI42" s="323"/>
      <c r="FJ42" s="323"/>
      <c r="FK42" s="323"/>
      <c r="FL42" s="323"/>
      <c r="FM42" s="323"/>
      <c r="FN42" s="323"/>
      <c r="FO42" s="323"/>
      <c r="FP42" s="323"/>
      <c r="FQ42" s="323"/>
      <c r="FR42" s="323"/>
      <c r="FS42" s="323"/>
      <c r="FT42" s="323"/>
      <c r="FU42" s="323"/>
      <c r="FV42" s="323"/>
      <c r="FW42" s="323"/>
      <c r="FX42" s="323"/>
      <c r="FY42" s="323"/>
      <c r="FZ42" s="323"/>
      <c r="GA42" s="323"/>
      <c r="GB42" s="323"/>
      <c r="GC42" s="323"/>
      <c r="GD42" s="323"/>
      <c r="GE42" s="323"/>
      <c r="GF42" s="323"/>
      <c r="GG42" s="323"/>
      <c r="GH42" s="323"/>
      <c r="GI42" s="323"/>
      <c r="GJ42" s="323"/>
      <c r="GK42" s="323"/>
      <c r="GL42" s="323"/>
      <c r="GM42" s="323"/>
      <c r="GN42" s="323"/>
      <c r="GO42" s="323"/>
      <c r="GP42" s="323"/>
      <c r="GQ42" s="323"/>
      <c r="GR42" s="323"/>
      <c r="GS42" s="323"/>
      <c r="GT42" s="323"/>
      <c r="GU42" s="323"/>
      <c r="GV42" s="323"/>
      <c r="GW42" s="323"/>
      <c r="GX42" s="323"/>
      <c r="GY42" s="323"/>
      <c r="GZ42" s="323"/>
      <c r="HA42" s="323"/>
      <c r="HB42" s="323"/>
      <c r="HC42" s="323"/>
      <c r="HD42" s="323"/>
      <c r="HE42" s="323"/>
      <c r="HF42" s="323"/>
      <c r="HG42" s="323"/>
      <c r="HH42" s="323"/>
      <c r="HI42" s="323"/>
      <c r="HJ42" s="323"/>
      <c r="HK42" s="323"/>
      <c r="HL42" s="323"/>
      <c r="HM42" s="323"/>
      <c r="HN42" s="323"/>
      <c r="HO42" s="323"/>
      <c r="HP42" s="323"/>
      <c r="HQ42" s="323"/>
      <c r="HR42" s="323"/>
      <c r="HS42" s="323"/>
      <c r="HT42" s="323"/>
      <c r="HU42" s="323"/>
      <c r="HV42" s="323"/>
      <c r="HW42" s="323"/>
      <c r="HX42" s="323"/>
      <c r="HY42" s="323"/>
      <c r="HZ42" s="323"/>
      <c r="IA42" s="323"/>
      <c r="IB42" s="323"/>
      <c r="IC42" s="323"/>
    </row>
    <row r="43" spans="1:237" ht="16.2" thickBot="1">
      <c r="A43" s="315"/>
      <c r="B43" s="513"/>
      <c r="C43" s="473" t="s">
        <v>58</v>
      </c>
      <c r="D43" s="511" t="s">
        <v>35</v>
      </c>
      <c r="E43" s="508">
        <v>0</v>
      </c>
      <c r="I43" s="315"/>
      <c r="J43" s="315"/>
      <c r="K43" s="315"/>
      <c r="L43" s="315"/>
      <c r="M43" s="315"/>
      <c r="N43" s="315"/>
      <c r="O43" s="315"/>
      <c r="P43" s="315"/>
      <c r="BT43" s="323"/>
      <c r="BU43" s="323"/>
      <c r="BV43" s="323"/>
      <c r="BW43" s="323"/>
      <c r="BX43" s="323"/>
      <c r="BY43" s="323"/>
      <c r="BZ43" s="323"/>
      <c r="CA43" s="323"/>
      <c r="CB43" s="323"/>
      <c r="CC43" s="323"/>
      <c r="CD43" s="323"/>
      <c r="CE43" s="323"/>
      <c r="CF43" s="323"/>
      <c r="CG43" s="323"/>
      <c r="CH43" s="323"/>
      <c r="CI43" s="323"/>
      <c r="CJ43" s="323"/>
      <c r="CK43" s="323"/>
      <c r="CL43" s="323"/>
      <c r="CM43" s="323"/>
      <c r="CN43" s="323"/>
      <c r="CO43" s="323"/>
      <c r="CP43" s="323"/>
      <c r="CQ43" s="323"/>
      <c r="CR43" s="323"/>
      <c r="CS43" s="323"/>
      <c r="CT43" s="323"/>
      <c r="CU43" s="323"/>
      <c r="CV43" s="323"/>
      <c r="CW43" s="323"/>
      <c r="CX43" s="323"/>
      <c r="CY43" s="323"/>
      <c r="CZ43" s="323"/>
      <c r="DA43" s="323"/>
      <c r="DB43" s="323"/>
      <c r="DC43" s="323"/>
      <c r="DD43" s="323"/>
      <c r="DE43" s="323"/>
      <c r="DF43" s="323"/>
      <c r="DG43" s="323"/>
      <c r="DH43" s="323"/>
      <c r="DI43" s="323"/>
      <c r="DJ43" s="323"/>
      <c r="DK43" s="323"/>
      <c r="DL43" s="323"/>
      <c r="DM43" s="323"/>
      <c r="DN43" s="323"/>
      <c r="DO43" s="323"/>
      <c r="DP43" s="323"/>
      <c r="DQ43" s="323"/>
      <c r="DR43" s="323"/>
      <c r="DS43" s="323"/>
      <c r="DT43" s="323"/>
      <c r="DU43" s="323"/>
      <c r="DV43" s="323"/>
      <c r="DW43" s="323"/>
      <c r="DX43" s="323"/>
      <c r="DY43" s="323"/>
      <c r="DZ43" s="323"/>
      <c r="EA43" s="323"/>
      <c r="EB43" s="323"/>
      <c r="EC43" s="323"/>
      <c r="ED43" s="323"/>
      <c r="EE43" s="323"/>
      <c r="EF43" s="323"/>
      <c r="EG43" s="323"/>
      <c r="EH43" s="323"/>
      <c r="EI43" s="323"/>
      <c r="EJ43" s="323"/>
      <c r="EK43" s="323"/>
      <c r="EL43" s="323"/>
      <c r="EM43" s="323"/>
      <c r="EN43" s="323"/>
      <c r="EO43" s="323"/>
      <c r="EP43" s="323"/>
      <c r="EQ43" s="323"/>
      <c r="ER43" s="323"/>
      <c r="ES43" s="323"/>
      <c r="ET43" s="323"/>
      <c r="EU43" s="323"/>
      <c r="EV43" s="323"/>
      <c r="EW43" s="323"/>
      <c r="EX43" s="323"/>
      <c r="EY43" s="323"/>
      <c r="EZ43" s="323"/>
      <c r="FA43" s="323"/>
      <c r="FB43" s="323"/>
      <c r="FC43" s="323"/>
      <c r="FD43" s="323"/>
      <c r="FE43" s="323"/>
      <c r="FF43" s="323"/>
      <c r="FG43" s="323"/>
      <c r="FH43" s="323"/>
      <c r="FI43" s="323"/>
      <c r="FJ43" s="323"/>
      <c r="FK43" s="323"/>
      <c r="FL43" s="323"/>
      <c r="FM43" s="323"/>
      <c r="FN43" s="323"/>
      <c r="FO43" s="323"/>
      <c r="FP43" s="323"/>
      <c r="FQ43" s="323"/>
      <c r="FR43" s="323"/>
      <c r="FS43" s="323"/>
      <c r="FT43" s="323"/>
      <c r="FU43" s="323"/>
      <c r="FV43" s="323"/>
      <c r="FW43" s="323"/>
      <c r="FX43" s="323"/>
      <c r="FY43" s="323"/>
      <c r="FZ43" s="323"/>
      <c r="GA43" s="323"/>
      <c r="GB43" s="323"/>
      <c r="GC43" s="323"/>
      <c r="GD43" s="323"/>
      <c r="GE43" s="323"/>
      <c r="GF43" s="323"/>
      <c r="GG43" s="323"/>
      <c r="GH43" s="323"/>
      <c r="GI43" s="323"/>
      <c r="GJ43" s="323"/>
      <c r="GK43" s="323"/>
      <c r="GL43" s="323"/>
      <c r="GM43" s="323"/>
      <c r="GN43" s="323"/>
      <c r="GO43" s="323"/>
      <c r="GP43" s="323"/>
      <c r="GQ43" s="323"/>
      <c r="GR43" s="323"/>
      <c r="GS43" s="323"/>
      <c r="GT43" s="323"/>
      <c r="GU43" s="323"/>
      <c r="GV43" s="323"/>
      <c r="GW43" s="323"/>
      <c r="GX43" s="323"/>
      <c r="GY43" s="323"/>
      <c r="GZ43" s="323"/>
      <c r="HA43" s="323"/>
      <c r="HB43" s="323"/>
      <c r="HC43" s="323"/>
      <c r="HD43" s="323"/>
      <c r="HE43" s="323"/>
      <c r="HF43" s="323"/>
      <c r="HG43" s="323"/>
      <c r="HH43" s="323"/>
      <c r="HI43" s="323"/>
      <c r="HJ43" s="323"/>
      <c r="HK43" s="323"/>
      <c r="HL43" s="323"/>
      <c r="HM43" s="323"/>
      <c r="HN43" s="323"/>
      <c r="HO43" s="323"/>
      <c r="HP43" s="323"/>
      <c r="HQ43" s="323"/>
      <c r="HR43" s="323"/>
      <c r="HS43" s="323"/>
      <c r="HT43" s="323"/>
      <c r="HU43" s="323"/>
      <c r="HV43" s="323"/>
      <c r="HW43" s="323"/>
      <c r="HX43" s="323"/>
      <c r="HY43" s="323"/>
      <c r="HZ43" s="323"/>
      <c r="IA43" s="323"/>
      <c r="IB43" s="323"/>
      <c r="IC43" s="323"/>
    </row>
    <row r="44" spans="1:237" ht="16.2" thickBot="1">
      <c r="A44" s="315"/>
      <c r="B44" s="510"/>
      <c r="C44" s="473" t="s">
        <v>59</v>
      </c>
      <c r="D44" s="511" t="s">
        <v>35</v>
      </c>
      <c r="E44" s="508">
        <v>0</v>
      </c>
      <c r="I44" s="315"/>
      <c r="J44" s="315"/>
      <c r="K44" s="315"/>
      <c r="L44" s="315"/>
      <c r="M44" s="315"/>
      <c r="N44" s="315"/>
      <c r="O44" s="315"/>
      <c r="P44" s="315"/>
      <c r="BT44" s="323"/>
      <c r="BU44" s="323"/>
      <c r="BV44" s="323"/>
      <c r="BW44" s="323"/>
      <c r="BX44" s="323"/>
      <c r="BY44" s="323"/>
      <c r="BZ44" s="323"/>
      <c r="CA44" s="323"/>
      <c r="CB44" s="323"/>
      <c r="CC44" s="323"/>
      <c r="CD44" s="323"/>
      <c r="CE44" s="323"/>
      <c r="CF44" s="323"/>
      <c r="CG44" s="323"/>
      <c r="CH44" s="323"/>
      <c r="CI44" s="323"/>
      <c r="CJ44" s="323"/>
      <c r="CK44" s="323"/>
      <c r="CL44" s="323"/>
      <c r="CM44" s="323"/>
      <c r="CN44" s="323"/>
      <c r="CO44" s="323"/>
      <c r="CP44" s="323"/>
      <c r="CQ44" s="323"/>
      <c r="CR44" s="323"/>
      <c r="CS44" s="323"/>
      <c r="CT44" s="323"/>
      <c r="CU44" s="323"/>
      <c r="CV44" s="323"/>
      <c r="CW44" s="323"/>
      <c r="CX44" s="323"/>
      <c r="CY44" s="323"/>
      <c r="CZ44" s="323"/>
      <c r="DA44" s="323"/>
      <c r="DB44" s="323"/>
      <c r="DC44" s="323"/>
      <c r="DD44" s="323"/>
      <c r="DE44" s="323"/>
      <c r="DF44" s="323"/>
      <c r="DG44" s="323"/>
      <c r="DH44" s="323"/>
      <c r="DI44" s="323"/>
      <c r="DJ44" s="323"/>
      <c r="DK44" s="323"/>
      <c r="DL44" s="323"/>
      <c r="DM44" s="323"/>
      <c r="DN44" s="323"/>
      <c r="DO44" s="323"/>
      <c r="DP44" s="323"/>
      <c r="DQ44" s="323"/>
      <c r="DR44" s="323"/>
      <c r="DS44" s="323"/>
      <c r="DT44" s="323"/>
      <c r="DU44" s="323"/>
      <c r="DV44" s="323"/>
      <c r="DW44" s="323"/>
      <c r="DX44" s="323"/>
      <c r="DY44" s="323"/>
      <c r="DZ44" s="323"/>
      <c r="EA44" s="323"/>
      <c r="EB44" s="323"/>
      <c r="EC44" s="323"/>
      <c r="ED44" s="323"/>
      <c r="EE44" s="323"/>
      <c r="EF44" s="323"/>
      <c r="EG44" s="323"/>
      <c r="EH44" s="323"/>
      <c r="EI44" s="323"/>
      <c r="EJ44" s="323"/>
      <c r="EK44" s="323"/>
      <c r="EL44" s="323"/>
      <c r="EM44" s="323"/>
      <c r="EN44" s="323"/>
      <c r="EO44" s="323"/>
      <c r="EP44" s="323"/>
      <c r="EQ44" s="323"/>
      <c r="ER44" s="323"/>
      <c r="ES44" s="323"/>
      <c r="ET44" s="323"/>
      <c r="EU44" s="323"/>
      <c r="EV44" s="323"/>
      <c r="EW44" s="323"/>
      <c r="EX44" s="323"/>
      <c r="EY44" s="323"/>
      <c r="EZ44" s="323"/>
      <c r="FA44" s="323"/>
      <c r="FB44" s="323"/>
      <c r="FC44" s="323"/>
      <c r="FD44" s="323"/>
      <c r="FE44" s="323"/>
      <c r="FF44" s="323"/>
      <c r="FG44" s="323"/>
      <c r="FH44" s="323"/>
      <c r="FI44" s="323"/>
      <c r="FJ44" s="323"/>
      <c r="FK44" s="323"/>
      <c r="FL44" s="323"/>
      <c r="FM44" s="323"/>
      <c r="FN44" s="323"/>
      <c r="FO44" s="323"/>
      <c r="FP44" s="323"/>
      <c r="FQ44" s="323"/>
      <c r="FR44" s="323"/>
      <c r="FS44" s="323"/>
      <c r="FT44" s="323"/>
      <c r="FU44" s="323"/>
      <c r="FV44" s="323"/>
      <c r="FW44" s="323"/>
      <c r="FX44" s="323"/>
      <c r="FY44" s="323"/>
      <c r="FZ44" s="323"/>
      <c r="GA44" s="323"/>
      <c r="GB44" s="323"/>
      <c r="GC44" s="323"/>
      <c r="GD44" s="323"/>
      <c r="GE44" s="323"/>
      <c r="GF44" s="323"/>
      <c r="GG44" s="323"/>
      <c r="GH44" s="323"/>
      <c r="GI44" s="323"/>
      <c r="GJ44" s="323"/>
      <c r="GK44" s="323"/>
      <c r="GL44" s="323"/>
      <c r="GM44" s="323"/>
      <c r="GN44" s="323"/>
      <c r="GO44" s="323"/>
      <c r="GP44" s="323"/>
      <c r="GQ44" s="323"/>
      <c r="GR44" s="323"/>
      <c r="GS44" s="323"/>
      <c r="GT44" s="323"/>
      <c r="GU44" s="323"/>
      <c r="GV44" s="323"/>
      <c r="GW44" s="323"/>
      <c r="GX44" s="323"/>
      <c r="GY44" s="323"/>
      <c r="GZ44" s="323"/>
      <c r="HA44" s="323"/>
      <c r="HB44" s="323"/>
      <c r="HC44" s="323"/>
      <c r="HD44" s="323"/>
      <c r="HE44" s="323"/>
      <c r="HF44" s="323"/>
      <c r="HG44" s="323"/>
      <c r="HH44" s="323"/>
      <c r="HI44" s="323"/>
      <c r="HJ44" s="323"/>
      <c r="HK44" s="323"/>
      <c r="HL44" s="323"/>
      <c r="HM44" s="323"/>
      <c r="HN44" s="323"/>
      <c r="HO44" s="323"/>
      <c r="HP44" s="323"/>
      <c r="HQ44" s="323"/>
      <c r="HR44" s="323"/>
      <c r="HS44" s="323"/>
      <c r="HT44" s="323"/>
      <c r="HU44" s="323"/>
      <c r="HV44" s="323"/>
      <c r="HW44" s="323"/>
      <c r="HX44" s="323"/>
      <c r="HY44" s="323"/>
      <c r="HZ44" s="323"/>
      <c r="IA44" s="323"/>
      <c r="IB44" s="323"/>
      <c r="IC44" s="323"/>
    </row>
    <row r="45" spans="1:237" ht="16.2" thickBot="1">
      <c r="A45" s="315"/>
      <c r="B45" s="512"/>
      <c r="C45" s="473" t="s">
        <v>60</v>
      </c>
      <c r="D45" s="511" t="s">
        <v>35</v>
      </c>
      <c r="E45" s="508">
        <v>0</v>
      </c>
      <c r="I45" s="315"/>
      <c r="J45" s="315"/>
      <c r="K45" s="315"/>
      <c r="L45" s="315"/>
      <c r="M45" s="315"/>
      <c r="N45" s="315"/>
      <c r="O45" s="315"/>
      <c r="P45" s="315"/>
      <c r="BT45" s="323"/>
      <c r="BU45" s="323"/>
      <c r="BV45" s="323"/>
      <c r="BW45" s="323"/>
      <c r="BX45" s="323"/>
      <c r="BY45" s="323"/>
      <c r="BZ45" s="323"/>
      <c r="CA45" s="323"/>
      <c r="CB45" s="323"/>
      <c r="CC45" s="323"/>
      <c r="CD45" s="323"/>
      <c r="CE45" s="323"/>
      <c r="CF45" s="323"/>
      <c r="CG45" s="323"/>
      <c r="CH45" s="323"/>
      <c r="CI45" s="323"/>
      <c r="CJ45" s="323"/>
      <c r="CK45" s="323"/>
      <c r="CL45" s="323"/>
      <c r="CM45" s="323"/>
      <c r="CN45" s="323"/>
      <c r="CO45" s="323"/>
      <c r="CP45" s="323"/>
      <c r="CQ45" s="323"/>
      <c r="CR45" s="323"/>
      <c r="CS45" s="323"/>
      <c r="CT45" s="323"/>
      <c r="CU45" s="323"/>
      <c r="CV45" s="323"/>
      <c r="CW45" s="323"/>
      <c r="CX45" s="323"/>
      <c r="CY45" s="323"/>
      <c r="CZ45" s="323"/>
      <c r="DA45" s="323"/>
      <c r="DB45" s="323"/>
      <c r="DC45" s="323"/>
      <c r="DD45" s="323"/>
      <c r="DE45" s="323"/>
      <c r="DF45" s="323"/>
      <c r="DG45" s="323"/>
      <c r="DH45" s="323"/>
      <c r="DI45" s="323"/>
      <c r="DJ45" s="323"/>
      <c r="DK45" s="323"/>
      <c r="DL45" s="323"/>
      <c r="DM45" s="323"/>
      <c r="DN45" s="323"/>
      <c r="DO45" s="323"/>
      <c r="DP45" s="323"/>
      <c r="DQ45" s="323"/>
      <c r="DR45" s="323"/>
      <c r="DS45" s="323"/>
      <c r="DT45" s="323"/>
      <c r="DU45" s="323"/>
      <c r="DV45" s="323"/>
      <c r="DW45" s="323"/>
      <c r="DX45" s="323"/>
      <c r="DY45" s="323"/>
      <c r="DZ45" s="323"/>
      <c r="EA45" s="323"/>
      <c r="EB45" s="323"/>
      <c r="EC45" s="323"/>
      <c r="ED45" s="323"/>
      <c r="EE45" s="323"/>
      <c r="EF45" s="323"/>
      <c r="EG45" s="323"/>
      <c r="EH45" s="323"/>
      <c r="EI45" s="323"/>
      <c r="EJ45" s="323"/>
      <c r="EK45" s="323"/>
      <c r="EL45" s="323"/>
      <c r="EM45" s="323"/>
      <c r="EN45" s="323"/>
      <c r="EO45" s="323"/>
      <c r="EP45" s="323"/>
      <c r="EQ45" s="323"/>
      <c r="ER45" s="323"/>
      <c r="ES45" s="323"/>
      <c r="ET45" s="323"/>
      <c r="EU45" s="323"/>
      <c r="EV45" s="323"/>
      <c r="EW45" s="323"/>
      <c r="EX45" s="323"/>
      <c r="EY45" s="323"/>
      <c r="EZ45" s="323"/>
      <c r="FA45" s="323"/>
      <c r="FB45" s="323"/>
      <c r="FC45" s="323"/>
      <c r="FD45" s="323"/>
      <c r="FE45" s="323"/>
      <c r="FF45" s="323"/>
      <c r="FG45" s="323"/>
      <c r="FH45" s="323"/>
      <c r="FI45" s="323"/>
      <c r="FJ45" s="323"/>
      <c r="FK45" s="323"/>
      <c r="FL45" s="323"/>
      <c r="FM45" s="323"/>
      <c r="FN45" s="323"/>
      <c r="FO45" s="323"/>
      <c r="FP45" s="323"/>
      <c r="FQ45" s="323"/>
      <c r="FR45" s="323"/>
      <c r="FS45" s="323"/>
      <c r="FT45" s="323"/>
      <c r="FU45" s="323"/>
      <c r="FV45" s="323"/>
      <c r="FW45" s="323"/>
      <c r="FX45" s="323"/>
      <c r="FY45" s="323"/>
      <c r="FZ45" s="323"/>
      <c r="GA45" s="323"/>
      <c r="GB45" s="323"/>
      <c r="GC45" s="323"/>
      <c r="GD45" s="323"/>
      <c r="GE45" s="323"/>
      <c r="GF45" s="323"/>
      <c r="GG45" s="323"/>
      <c r="GH45" s="323"/>
      <c r="GI45" s="323"/>
      <c r="GJ45" s="323"/>
      <c r="GK45" s="323"/>
      <c r="GL45" s="323"/>
      <c r="GM45" s="323"/>
      <c r="GN45" s="323"/>
      <c r="GO45" s="323"/>
      <c r="GP45" s="323"/>
      <c r="GQ45" s="323"/>
      <c r="GR45" s="323"/>
      <c r="GS45" s="323"/>
      <c r="GT45" s="323"/>
      <c r="GU45" s="323"/>
      <c r="GV45" s="323"/>
      <c r="GW45" s="323"/>
      <c r="GX45" s="323"/>
      <c r="GY45" s="323"/>
      <c r="GZ45" s="323"/>
      <c r="HA45" s="323"/>
      <c r="HB45" s="323"/>
      <c r="HC45" s="323"/>
      <c r="HD45" s="323"/>
      <c r="HE45" s="323"/>
      <c r="HF45" s="323"/>
      <c r="HG45" s="323"/>
      <c r="HH45" s="323"/>
      <c r="HI45" s="323"/>
      <c r="HJ45" s="323"/>
      <c r="HK45" s="323"/>
      <c r="HL45" s="323"/>
      <c r="HM45" s="323"/>
      <c r="HN45" s="323"/>
      <c r="HO45" s="323"/>
      <c r="HP45" s="323"/>
      <c r="HQ45" s="323"/>
      <c r="HR45" s="323"/>
      <c r="HS45" s="323"/>
      <c r="HT45" s="323"/>
      <c r="HU45" s="323"/>
      <c r="HV45" s="323"/>
      <c r="HW45" s="323"/>
      <c r="HX45" s="323"/>
      <c r="HY45" s="323"/>
      <c r="HZ45" s="323"/>
      <c r="IA45" s="323"/>
      <c r="IB45" s="323"/>
      <c r="IC45" s="323"/>
    </row>
    <row r="46" spans="1:237" ht="16.2" thickBot="1">
      <c r="A46" s="315"/>
      <c r="B46" s="513"/>
      <c r="C46" s="473" t="s">
        <v>61</v>
      </c>
      <c r="D46" s="511" t="s">
        <v>35</v>
      </c>
      <c r="E46" s="508">
        <v>0</v>
      </c>
      <c r="I46" s="315"/>
      <c r="J46" s="315"/>
      <c r="K46" s="315"/>
      <c r="L46" s="315"/>
      <c r="M46" s="315"/>
      <c r="N46" s="315"/>
      <c r="O46" s="315"/>
      <c r="P46" s="315"/>
      <c r="BT46" s="323"/>
      <c r="BU46" s="323"/>
      <c r="BV46" s="323"/>
      <c r="BW46" s="323"/>
      <c r="BX46" s="323"/>
      <c r="BY46" s="323"/>
      <c r="BZ46" s="323"/>
      <c r="CA46" s="323"/>
      <c r="CB46" s="323"/>
      <c r="CC46" s="323"/>
      <c r="CD46" s="323"/>
      <c r="CE46" s="323"/>
      <c r="CF46" s="323"/>
      <c r="CG46" s="323"/>
      <c r="CH46" s="323"/>
      <c r="CI46" s="323"/>
      <c r="CJ46" s="323"/>
      <c r="CK46" s="323"/>
      <c r="CL46" s="323"/>
      <c r="CM46" s="323"/>
      <c r="CN46" s="323"/>
      <c r="CO46" s="323"/>
      <c r="CP46" s="323"/>
      <c r="CQ46" s="323"/>
      <c r="CR46" s="323"/>
      <c r="CS46" s="323"/>
      <c r="CT46" s="323"/>
      <c r="CU46" s="323"/>
      <c r="CV46" s="323"/>
      <c r="CW46" s="323"/>
      <c r="CX46" s="323"/>
      <c r="CY46" s="323"/>
      <c r="CZ46" s="323"/>
      <c r="DA46" s="323"/>
      <c r="DB46" s="323"/>
      <c r="DC46" s="323"/>
      <c r="DD46" s="323"/>
      <c r="DE46" s="323"/>
      <c r="DF46" s="323"/>
      <c r="DG46" s="323"/>
      <c r="DH46" s="323"/>
      <c r="DI46" s="323"/>
      <c r="DJ46" s="323"/>
      <c r="DK46" s="323"/>
      <c r="DL46" s="323"/>
      <c r="DM46" s="323"/>
      <c r="DN46" s="323"/>
      <c r="DO46" s="323"/>
      <c r="DP46" s="323"/>
      <c r="DQ46" s="323"/>
      <c r="DR46" s="323"/>
      <c r="DS46" s="323"/>
      <c r="DT46" s="323"/>
      <c r="DU46" s="323"/>
      <c r="DV46" s="323"/>
      <c r="DW46" s="323"/>
      <c r="DX46" s="323"/>
      <c r="DY46" s="323"/>
      <c r="DZ46" s="323"/>
      <c r="EA46" s="323"/>
      <c r="EB46" s="323"/>
      <c r="EC46" s="323"/>
      <c r="ED46" s="323"/>
      <c r="EE46" s="323"/>
      <c r="EF46" s="323"/>
      <c r="EG46" s="323"/>
      <c r="EH46" s="323"/>
      <c r="EI46" s="323"/>
      <c r="EJ46" s="323"/>
      <c r="EK46" s="323"/>
      <c r="EL46" s="323"/>
      <c r="EM46" s="323"/>
      <c r="EN46" s="323"/>
      <c r="EO46" s="323"/>
      <c r="EP46" s="323"/>
      <c r="EQ46" s="323"/>
      <c r="ER46" s="323"/>
      <c r="ES46" s="323"/>
      <c r="ET46" s="323"/>
      <c r="EU46" s="323"/>
      <c r="EV46" s="323"/>
      <c r="EW46" s="323"/>
      <c r="EX46" s="323"/>
      <c r="EY46" s="323"/>
      <c r="EZ46" s="323"/>
      <c r="FA46" s="323"/>
      <c r="FB46" s="323"/>
      <c r="FC46" s="323"/>
      <c r="FD46" s="323"/>
      <c r="FE46" s="323"/>
      <c r="FF46" s="323"/>
      <c r="FG46" s="323"/>
      <c r="FH46" s="323"/>
      <c r="FI46" s="323"/>
      <c r="FJ46" s="323"/>
      <c r="FK46" s="323"/>
      <c r="FL46" s="323"/>
      <c r="FM46" s="323"/>
      <c r="FN46" s="323"/>
      <c r="FO46" s="323"/>
      <c r="FP46" s="323"/>
      <c r="FQ46" s="323"/>
      <c r="FR46" s="323"/>
      <c r="FS46" s="323"/>
      <c r="FT46" s="323"/>
      <c r="FU46" s="323"/>
      <c r="FV46" s="323"/>
      <c r="FW46" s="323"/>
      <c r="FX46" s="323"/>
      <c r="FY46" s="323"/>
      <c r="FZ46" s="323"/>
      <c r="GA46" s="323"/>
      <c r="GB46" s="323"/>
      <c r="GC46" s="323"/>
      <c r="GD46" s="323"/>
      <c r="GE46" s="323"/>
      <c r="GF46" s="323"/>
      <c r="GG46" s="323"/>
      <c r="GH46" s="323"/>
      <c r="GI46" s="323"/>
      <c r="GJ46" s="323"/>
      <c r="GK46" s="323"/>
      <c r="GL46" s="323"/>
      <c r="GM46" s="323"/>
      <c r="GN46" s="323"/>
      <c r="GO46" s="323"/>
      <c r="GP46" s="323"/>
      <c r="GQ46" s="323"/>
      <c r="GR46" s="323"/>
      <c r="GS46" s="323"/>
      <c r="GT46" s="323"/>
      <c r="GU46" s="323"/>
      <c r="GV46" s="323"/>
      <c r="GW46" s="323"/>
      <c r="GX46" s="323"/>
      <c r="GY46" s="323"/>
      <c r="GZ46" s="323"/>
      <c r="HA46" s="323"/>
      <c r="HB46" s="323"/>
      <c r="HC46" s="323"/>
      <c r="HD46" s="323"/>
      <c r="HE46" s="323"/>
      <c r="HF46" s="323"/>
      <c r="HG46" s="323"/>
      <c r="HH46" s="323"/>
      <c r="HI46" s="323"/>
      <c r="HJ46" s="323"/>
      <c r="HK46" s="323"/>
      <c r="HL46" s="323"/>
      <c r="HM46" s="323"/>
      <c r="HN46" s="323"/>
      <c r="HO46" s="323"/>
      <c r="HP46" s="323"/>
      <c r="HQ46" s="323"/>
      <c r="HR46" s="323"/>
      <c r="HS46" s="323"/>
      <c r="HT46" s="323"/>
      <c r="HU46" s="323"/>
      <c r="HV46" s="323"/>
      <c r="HW46" s="323"/>
      <c r="HX46" s="323"/>
      <c r="HY46" s="323"/>
      <c r="HZ46" s="323"/>
      <c r="IA46" s="323"/>
      <c r="IB46" s="323"/>
      <c r="IC46" s="323"/>
    </row>
    <row r="47" spans="1:237" ht="16.2" thickBot="1">
      <c r="A47" s="315"/>
      <c r="B47" s="513"/>
      <c r="C47" s="473" t="s">
        <v>62</v>
      </c>
      <c r="D47" s="511" t="s">
        <v>35</v>
      </c>
      <c r="E47" s="508">
        <v>0</v>
      </c>
      <c r="I47" s="315"/>
      <c r="J47" s="315"/>
      <c r="K47" s="315"/>
      <c r="L47" s="315"/>
      <c r="M47" s="315"/>
      <c r="N47" s="315"/>
      <c r="O47" s="315"/>
      <c r="P47" s="315"/>
      <c r="BT47" s="323"/>
      <c r="BU47" s="323"/>
      <c r="BV47" s="323"/>
      <c r="BW47" s="323"/>
      <c r="BX47" s="323"/>
      <c r="BY47" s="323"/>
      <c r="BZ47" s="323"/>
      <c r="CA47" s="323"/>
      <c r="CB47" s="323"/>
      <c r="CC47" s="323"/>
      <c r="CD47" s="323"/>
      <c r="CE47" s="323"/>
      <c r="CF47" s="323"/>
      <c r="CG47" s="323"/>
      <c r="CH47" s="323"/>
      <c r="CI47" s="323"/>
      <c r="CJ47" s="323"/>
      <c r="CK47" s="323"/>
      <c r="CL47" s="323"/>
      <c r="CM47" s="323"/>
      <c r="CN47" s="323"/>
      <c r="CO47" s="323"/>
      <c r="CP47" s="323"/>
      <c r="CQ47" s="323"/>
      <c r="CR47" s="323"/>
      <c r="CS47" s="323"/>
      <c r="CT47" s="323"/>
      <c r="CU47" s="323"/>
      <c r="CV47" s="323"/>
      <c r="CW47" s="323"/>
      <c r="CX47" s="323"/>
      <c r="CY47" s="323"/>
      <c r="CZ47" s="323"/>
      <c r="DA47" s="323"/>
      <c r="DB47" s="323"/>
      <c r="DC47" s="323"/>
      <c r="DD47" s="323"/>
      <c r="DE47" s="323"/>
      <c r="DF47" s="323"/>
      <c r="DG47" s="323"/>
      <c r="DH47" s="323"/>
      <c r="DI47" s="323"/>
      <c r="DJ47" s="323"/>
      <c r="DK47" s="323"/>
      <c r="DL47" s="323"/>
      <c r="DM47" s="323"/>
      <c r="DN47" s="323"/>
      <c r="DO47" s="323"/>
      <c r="DP47" s="323"/>
      <c r="DQ47" s="323"/>
      <c r="DR47" s="323"/>
      <c r="DS47" s="323"/>
      <c r="DT47" s="323"/>
      <c r="DU47" s="323"/>
      <c r="DV47" s="323"/>
      <c r="DW47" s="323"/>
      <c r="DX47" s="323"/>
      <c r="DY47" s="323"/>
      <c r="DZ47" s="323"/>
      <c r="EA47" s="323"/>
      <c r="EB47" s="323"/>
      <c r="EC47" s="323"/>
      <c r="ED47" s="323"/>
      <c r="EE47" s="323"/>
      <c r="EF47" s="323"/>
      <c r="EG47" s="323"/>
      <c r="EH47" s="323"/>
      <c r="EI47" s="323"/>
      <c r="EJ47" s="323"/>
      <c r="EK47" s="323"/>
      <c r="EL47" s="323"/>
      <c r="EM47" s="323"/>
      <c r="EN47" s="323"/>
      <c r="EO47" s="323"/>
      <c r="EP47" s="323"/>
      <c r="EQ47" s="323"/>
      <c r="ER47" s="323"/>
      <c r="ES47" s="323"/>
      <c r="ET47" s="323"/>
      <c r="EU47" s="323"/>
      <c r="EV47" s="323"/>
      <c r="EW47" s="323"/>
      <c r="EX47" s="323"/>
      <c r="EY47" s="323"/>
      <c r="EZ47" s="323"/>
      <c r="FA47" s="323"/>
      <c r="FB47" s="323"/>
      <c r="FC47" s="323"/>
      <c r="FD47" s="323"/>
      <c r="FE47" s="323"/>
      <c r="FF47" s="323"/>
      <c r="FG47" s="323"/>
      <c r="FH47" s="323"/>
      <c r="FI47" s="323"/>
      <c r="FJ47" s="323"/>
      <c r="FK47" s="323"/>
      <c r="FL47" s="323"/>
      <c r="FM47" s="323"/>
      <c r="FN47" s="323"/>
      <c r="FO47" s="323"/>
      <c r="FP47" s="323"/>
      <c r="FQ47" s="323"/>
      <c r="FR47" s="323"/>
      <c r="FS47" s="323"/>
      <c r="FT47" s="323"/>
      <c r="FU47" s="323"/>
      <c r="FV47" s="323"/>
      <c r="FW47" s="323"/>
      <c r="FX47" s="323"/>
      <c r="FY47" s="323"/>
      <c r="FZ47" s="323"/>
      <c r="GA47" s="323"/>
      <c r="GB47" s="323"/>
      <c r="GC47" s="323"/>
      <c r="GD47" s="323"/>
      <c r="GE47" s="323"/>
      <c r="GF47" s="323"/>
      <c r="GG47" s="323"/>
      <c r="GH47" s="323"/>
      <c r="GI47" s="323"/>
      <c r="GJ47" s="323"/>
      <c r="GK47" s="323"/>
      <c r="GL47" s="323"/>
      <c r="GM47" s="323"/>
      <c r="GN47" s="323"/>
      <c r="GO47" s="323"/>
      <c r="GP47" s="323"/>
      <c r="GQ47" s="323"/>
      <c r="GR47" s="323"/>
      <c r="GS47" s="323"/>
      <c r="GT47" s="323"/>
      <c r="GU47" s="323"/>
      <c r="GV47" s="323"/>
      <c r="GW47" s="323"/>
      <c r="GX47" s="323"/>
      <c r="GY47" s="323"/>
      <c r="GZ47" s="323"/>
      <c r="HA47" s="323"/>
      <c r="HB47" s="323"/>
      <c r="HC47" s="323"/>
      <c r="HD47" s="323"/>
      <c r="HE47" s="323"/>
      <c r="HF47" s="323"/>
      <c r="HG47" s="323"/>
      <c r="HH47" s="323"/>
      <c r="HI47" s="323"/>
      <c r="HJ47" s="323"/>
      <c r="HK47" s="323"/>
      <c r="HL47" s="323"/>
      <c r="HM47" s="323"/>
      <c r="HN47" s="323"/>
      <c r="HO47" s="323"/>
      <c r="HP47" s="323"/>
      <c r="HQ47" s="323"/>
      <c r="HR47" s="323"/>
      <c r="HS47" s="323"/>
      <c r="HT47" s="323"/>
      <c r="HU47" s="323"/>
      <c r="HV47" s="323"/>
      <c r="HW47" s="323"/>
      <c r="HX47" s="323"/>
      <c r="HY47" s="323"/>
      <c r="HZ47" s="323"/>
      <c r="IA47" s="323"/>
      <c r="IB47" s="323"/>
      <c r="IC47" s="323"/>
    </row>
    <row r="48" spans="1:237" ht="16.2" thickBot="1">
      <c r="A48" s="315"/>
      <c r="B48" s="513"/>
      <c r="C48" s="473" t="s">
        <v>63</v>
      </c>
      <c r="D48" s="511" t="s">
        <v>35</v>
      </c>
      <c r="E48" s="508">
        <v>0</v>
      </c>
      <c r="I48" s="315"/>
      <c r="J48" s="315"/>
      <c r="K48" s="315"/>
      <c r="L48" s="315"/>
      <c r="M48" s="315"/>
      <c r="N48" s="315"/>
      <c r="O48" s="315"/>
      <c r="P48" s="315"/>
      <c r="BT48" s="323"/>
      <c r="BU48" s="323"/>
      <c r="BV48" s="323"/>
      <c r="BW48" s="323"/>
      <c r="BX48" s="323"/>
      <c r="BY48" s="323"/>
      <c r="BZ48" s="323"/>
      <c r="CA48" s="323"/>
      <c r="CB48" s="323"/>
      <c r="CC48" s="323"/>
      <c r="CD48" s="323"/>
      <c r="CE48" s="323"/>
      <c r="CF48" s="323"/>
      <c r="CG48" s="323"/>
      <c r="CH48" s="323"/>
      <c r="CI48" s="323"/>
      <c r="CJ48" s="323"/>
      <c r="CK48" s="323"/>
      <c r="CL48" s="323"/>
      <c r="CM48" s="323"/>
      <c r="CN48" s="323"/>
      <c r="CO48" s="323"/>
      <c r="CP48" s="323"/>
      <c r="CQ48" s="323"/>
      <c r="CR48" s="323"/>
      <c r="CS48" s="323"/>
      <c r="CT48" s="323"/>
      <c r="CU48" s="323"/>
      <c r="CV48" s="323"/>
      <c r="CW48" s="323"/>
      <c r="CX48" s="323"/>
      <c r="CY48" s="323"/>
      <c r="CZ48" s="323"/>
      <c r="DA48" s="323"/>
      <c r="DB48" s="323"/>
      <c r="DC48" s="323"/>
      <c r="DD48" s="323"/>
      <c r="DE48" s="323"/>
      <c r="DF48" s="323"/>
      <c r="DG48" s="323"/>
      <c r="DH48" s="323"/>
      <c r="DI48" s="323"/>
      <c r="DJ48" s="323"/>
      <c r="DK48" s="323"/>
      <c r="DL48" s="323"/>
      <c r="DM48" s="323"/>
      <c r="DN48" s="323"/>
      <c r="DO48" s="323"/>
      <c r="DP48" s="323"/>
      <c r="DQ48" s="323"/>
      <c r="DR48" s="323"/>
      <c r="DS48" s="323"/>
      <c r="DT48" s="323"/>
      <c r="DU48" s="323"/>
      <c r="DV48" s="323"/>
      <c r="DW48" s="323"/>
      <c r="DX48" s="323"/>
      <c r="DY48" s="323"/>
      <c r="DZ48" s="323"/>
      <c r="EA48" s="323"/>
      <c r="EB48" s="323"/>
      <c r="EC48" s="323"/>
      <c r="ED48" s="323"/>
      <c r="EE48" s="323"/>
      <c r="EF48" s="323"/>
      <c r="EG48" s="323"/>
      <c r="EH48" s="323"/>
      <c r="EI48" s="323"/>
      <c r="EJ48" s="323"/>
      <c r="EK48" s="323"/>
      <c r="EL48" s="323"/>
      <c r="EM48" s="323"/>
      <c r="EN48" s="323"/>
      <c r="EO48" s="323"/>
      <c r="EP48" s="323"/>
      <c r="EQ48" s="323"/>
      <c r="ER48" s="323"/>
      <c r="ES48" s="323"/>
      <c r="ET48" s="323"/>
      <c r="EU48" s="323"/>
      <c r="EV48" s="323"/>
      <c r="EW48" s="323"/>
      <c r="EX48" s="323"/>
      <c r="EY48" s="323"/>
      <c r="EZ48" s="323"/>
      <c r="FA48" s="323"/>
      <c r="FB48" s="323"/>
      <c r="FC48" s="323"/>
      <c r="FD48" s="323"/>
      <c r="FE48" s="323"/>
      <c r="FF48" s="323"/>
      <c r="FG48" s="323"/>
      <c r="FH48" s="323"/>
      <c r="FI48" s="323"/>
      <c r="FJ48" s="323"/>
      <c r="FK48" s="323"/>
      <c r="FL48" s="323"/>
      <c r="FM48" s="323"/>
      <c r="FN48" s="323"/>
      <c r="FO48" s="323"/>
      <c r="FP48" s="323"/>
      <c r="FQ48" s="323"/>
      <c r="FR48" s="323"/>
      <c r="FS48" s="323"/>
      <c r="FT48" s="323"/>
      <c r="FU48" s="323"/>
      <c r="FV48" s="323"/>
      <c r="FW48" s="323"/>
      <c r="FX48" s="323"/>
      <c r="FY48" s="323"/>
      <c r="FZ48" s="323"/>
      <c r="GA48" s="323"/>
      <c r="GB48" s="323"/>
      <c r="GC48" s="323"/>
      <c r="GD48" s="323"/>
      <c r="GE48" s="323"/>
      <c r="GF48" s="323"/>
      <c r="GG48" s="323"/>
      <c r="GH48" s="323"/>
      <c r="GI48" s="323"/>
      <c r="GJ48" s="323"/>
      <c r="GK48" s="323"/>
      <c r="GL48" s="323"/>
      <c r="GM48" s="323"/>
      <c r="GN48" s="323"/>
      <c r="GO48" s="323"/>
      <c r="GP48" s="323"/>
      <c r="GQ48" s="323"/>
      <c r="GR48" s="323"/>
      <c r="GS48" s="323"/>
      <c r="GT48" s="323"/>
      <c r="GU48" s="323"/>
      <c r="GV48" s="323"/>
      <c r="GW48" s="323"/>
      <c r="GX48" s="323"/>
      <c r="GY48" s="323"/>
      <c r="GZ48" s="323"/>
      <c r="HA48" s="323"/>
      <c r="HB48" s="323"/>
      <c r="HC48" s="323"/>
      <c r="HD48" s="323"/>
      <c r="HE48" s="323"/>
      <c r="HF48" s="323"/>
      <c r="HG48" s="323"/>
      <c r="HH48" s="323"/>
      <c r="HI48" s="323"/>
      <c r="HJ48" s="323"/>
      <c r="HK48" s="323"/>
      <c r="HL48" s="323"/>
      <c r="HM48" s="323"/>
      <c r="HN48" s="323"/>
      <c r="HO48" s="323"/>
      <c r="HP48" s="323"/>
      <c r="HQ48" s="323"/>
      <c r="HR48" s="323"/>
      <c r="HS48" s="323"/>
      <c r="HT48" s="323"/>
      <c r="HU48" s="323"/>
      <c r="HV48" s="323"/>
      <c r="HW48" s="323"/>
      <c r="HX48" s="323"/>
      <c r="HY48" s="323"/>
      <c r="HZ48" s="323"/>
      <c r="IA48" s="323"/>
      <c r="IB48" s="323"/>
      <c r="IC48" s="323"/>
    </row>
    <row r="49" spans="1:237" ht="16.2" thickBot="1">
      <c r="A49" s="315"/>
      <c r="B49" s="514"/>
      <c r="C49" s="474" t="s">
        <v>64</v>
      </c>
      <c r="D49" s="381" t="s">
        <v>35</v>
      </c>
      <c r="E49" s="508">
        <v>0</v>
      </c>
      <c r="I49" s="315"/>
      <c r="J49" s="315"/>
      <c r="K49" s="315"/>
      <c r="L49" s="315"/>
      <c r="M49" s="315"/>
      <c r="N49" s="315"/>
      <c r="O49" s="315"/>
      <c r="P49" s="315"/>
      <c r="BT49" s="323"/>
      <c r="BU49" s="323"/>
      <c r="BV49" s="323"/>
      <c r="BW49" s="323"/>
      <c r="BX49" s="323"/>
      <c r="BY49" s="323"/>
      <c r="BZ49" s="323"/>
      <c r="CA49" s="323"/>
      <c r="CB49" s="323"/>
      <c r="CC49" s="323"/>
      <c r="CD49" s="323"/>
      <c r="CE49" s="323"/>
      <c r="CF49" s="323"/>
      <c r="CG49" s="323"/>
      <c r="CH49" s="323"/>
      <c r="CI49" s="323"/>
      <c r="CJ49" s="323"/>
      <c r="CK49" s="323"/>
      <c r="CL49" s="323"/>
      <c r="CM49" s="323"/>
      <c r="CN49" s="323"/>
      <c r="CO49" s="323"/>
      <c r="CP49" s="323"/>
      <c r="CQ49" s="323"/>
      <c r="CR49" s="323"/>
      <c r="CS49" s="323"/>
      <c r="CT49" s="323"/>
      <c r="CU49" s="323"/>
      <c r="CV49" s="323"/>
      <c r="CW49" s="323"/>
      <c r="CX49" s="323"/>
      <c r="CY49" s="323"/>
      <c r="CZ49" s="323"/>
      <c r="DA49" s="323"/>
      <c r="DB49" s="323"/>
      <c r="DC49" s="323"/>
      <c r="DD49" s="323"/>
      <c r="DE49" s="323"/>
      <c r="DF49" s="323"/>
      <c r="DG49" s="323"/>
      <c r="DH49" s="323"/>
      <c r="DI49" s="323"/>
      <c r="DJ49" s="323"/>
      <c r="DK49" s="323"/>
      <c r="DL49" s="323"/>
      <c r="DM49" s="323"/>
      <c r="DN49" s="323"/>
      <c r="DO49" s="323"/>
      <c r="DP49" s="323"/>
      <c r="DQ49" s="323"/>
      <c r="DR49" s="323"/>
      <c r="DS49" s="323"/>
      <c r="DT49" s="323"/>
      <c r="DU49" s="323"/>
      <c r="DV49" s="323"/>
      <c r="DW49" s="323"/>
      <c r="DX49" s="323"/>
      <c r="DY49" s="323"/>
      <c r="DZ49" s="323"/>
      <c r="EA49" s="323"/>
      <c r="EB49" s="323"/>
      <c r="EC49" s="323"/>
      <c r="ED49" s="323"/>
      <c r="EE49" s="323"/>
      <c r="EF49" s="323"/>
      <c r="EG49" s="323"/>
      <c r="EH49" s="323"/>
      <c r="EI49" s="323"/>
      <c r="EJ49" s="323"/>
      <c r="EK49" s="323"/>
      <c r="EL49" s="323"/>
      <c r="EM49" s="323"/>
      <c r="EN49" s="323"/>
      <c r="EO49" s="323"/>
      <c r="EP49" s="323"/>
      <c r="EQ49" s="323"/>
      <c r="ER49" s="323"/>
      <c r="ES49" s="323"/>
      <c r="ET49" s="323"/>
      <c r="EU49" s="323"/>
      <c r="EV49" s="323"/>
      <c r="EW49" s="323"/>
      <c r="EX49" s="323"/>
      <c r="EY49" s="323"/>
      <c r="EZ49" s="323"/>
      <c r="FA49" s="323"/>
      <c r="FB49" s="323"/>
      <c r="FC49" s="323"/>
      <c r="FD49" s="323"/>
      <c r="FE49" s="323"/>
      <c r="FF49" s="323"/>
      <c r="FG49" s="323"/>
      <c r="FH49" s="323"/>
      <c r="FI49" s="323"/>
      <c r="FJ49" s="323"/>
      <c r="FK49" s="323"/>
      <c r="FL49" s="323"/>
      <c r="FM49" s="323"/>
      <c r="FN49" s="323"/>
      <c r="FO49" s="323"/>
      <c r="FP49" s="323"/>
      <c r="FQ49" s="323"/>
      <c r="FR49" s="323"/>
      <c r="FS49" s="323"/>
      <c r="FT49" s="323"/>
      <c r="FU49" s="323"/>
      <c r="FV49" s="323"/>
      <c r="FW49" s="323"/>
      <c r="FX49" s="323"/>
      <c r="FY49" s="323"/>
      <c r="FZ49" s="323"/>
      <c r="GA49" s="323"/>
      <c r="GB49" s="323"/>
      <c r="GC49" s="323"/>
      <c r="GD49" s="323"/>
      <c r="GE49" s="323"/>
      <c r="GF49" s="323"/>
      <c r="GG49" s="323"/>
      <c r="GH49" s="323"/>
      <c r="GI49" s="323"/>
      <c r="GJ49" s="323"/>
      <c r="GK49" s="323"/>
      <c r="GL49" s="323"/>
      <c r="GM49" s="323"/>
      <c r="GN49" s="323"/>
      <c r="GO49" s="323"/>
      <c r="GP49" s="323"/>
      <c r="GQ49" s="323"/>
      <c r="GR49" s="323"/>
      <c r="GS49" s="323"/>
      <c r="GT49" s="323"/>
      <c r="GU49" s="323"/>
      <c r="GV49" s="323"/>
      <c r="GW49" s="323"/>
      <c r="GX49" s="323"/>
      <c r="GY49" s="323"/>
      <c r="GZ49" s="323"/>
      <c r="HA49" s="323"/>
      <c r="HB49" s="323"/>
      <c r="HC49" s="323"/>
      <c r="HD49" s="323"/>
      <c r="HE49" s="323"/>
      <c r="HF49" s="323"/>
      <c r="HG49" s="323"/>
      <c r="HH49" s="323"/>
      <c r="HI49" s="323"/>
      <c r="HJ49" s="323"/>
      <c r="HK49" s="323"/>
      <c r="HL49" s="323"/>
      <c r="HM49" s="323"/>
      <c r="HN49" s="323"/>
      <c r="HO49" s="323"/>
      <c r="HP49" s="323"/>
      <c r="HQ49" s="323"/>
      <c r="HR49" s="323"/>
      <c r="HS49" s="323"/>
      <c r="HT49" s="323"/>
      <c r="HU49" s="323"/>
      <c r="HV49" s="323"/>
      <c r="HW49" s="323"/>
      <c r="HX49" s="323"/>
      <c r="HY49" s="323"/>
      <c r="HZ49" s="323"/>
      <c r="IA49" s="323"/>
      <c r="IB49" s="323"/>
      <c r="IC49" s="323"/>
    </row>
    <row r="50" spans="1:237">
      <c r="A50" s="315"/>
      <c r="B50" s="315"/>
      <c r="C50" s="315"/>
      <c r="D50" s="315"/>
      <c r="E50" s="315"/>
      <c r="I50" s="315"/>
      <c r="J50" s="315"/>
      <c r="K50" s="315"/>
      <c r="L50" s="315"/>
      <c r="M50" s="315"/>
      <c r="N50" s="315"/>
      <c r="O50" s="315"/>
      <c r="P50" s="315"/>
      <c r="BV50" s="323"/>
      <c r="BW50" s="323"/>
      <c r="BX50" s="323"/>
      <c r="BY50" s="323"/>
      <c r="BZ50" s="323"/>
      <c r="CA50" s="323"/>
      <c r="CB50" s="323"/>
      <c r="CC50" s="323"/>
      <c r="CD50" s="323"/>
      <c r="CE50" s="323"/>
      <c r="CF50" s="323"/>
      <c r="CG50" s="323"/>
      <c r="CH50" s="323"/>
      <c r="CI50" s="323"/>
      <c r="CJ50" s="323"/>
      <c r="CK50" s="323"/>
      <c r="CL50" s="323"/>
      <c r="CM50" s="323"/>
      <c r="CN50" s="323"/>
      <c r="CO50" s="323"/>
      <c r="CP50" s="323"/>
      <c r="CQ50" s="323"/>
      <c r="CR50" s="323"/>
      <c r="CS50" s="323"/>
      <c r="CT50" s="323"/>
      <c r="CU50" s="323"/>
      <c r="CV50" s="323"/>
      <c r="CW50" s="323"/>
      <c r="CX50" s="323"/>
      <c r="CY50" s="323"/>
      <c r="CZ50" s="323"/>
      <c r="DA50" s="323"/>
      <c r="DB50" s="323"/>
      <c r="DC50" s="323"/>
      <c r="DD50" s="323"/>
      <c r="DE50" s="323"/>
      <c r="DF50" s="323"/>
      <c r="DG50" s="323"/>
      <c r="DH50" s="323"/>
      <c r="DI50" s="323"/>
      <c r="DJ50" s="323"/>
      <c r="DK50" s="323"/>
      <c r="DL50" s="323"/>
      <c r="DM50" s="323"/>
      <c r="DN50" s="323"/>
      <c r="DO50" s="323"/>
      <c r="DP50" s="323"/>
      <c r="DQ50" s="323"/>
      <c r="DR50" s="323"/>
      <c r="DS50" s="323"/>
      <c r="DT50" s="323"/>
      <c r="DU50" s="323"/>
      <c r="DV50" s="323"/>
      <c r="DW50" s="323"/>
      <c r="DX50" s="323"/>
      <c r="DY50" s="323"/>
      <c r="DZ50" s="323"/>
      <c r="EA50" s="323"/>
      <c r="EB50" s="323"/>
      <c r="EC50" s="323"/>
      <c r="ED50" s="323"/>
      <c r="EE50" s="323"/>
      <c r="EF50" s="323"/>
      <c r="EG50" s="323"/>
      <c r="EH50" s="323"/>
      <c r="EI50" s="323"/>
      <c r="EJ50" s="323"/>
      <c r="EK50" s="323"/>
      <c r="EL50" s="323"/>
      <c r="EM50" s="323"/>
      <c r="EN50" s="323"/>
      <c r="EO50" s="323"/>
      <c r="EP50" s="323"/>
      <c r="EQ50" s="323"/>
      <c r="ER50" s="323"/>
      <c r="ES50" s="323"/>
      <c r="ET50" s="323"/>
      <c r="EU50" s="323"/>
      <c r="EV50" s="323"/>
      <c r="EW50" s="323"/>
      <c r="EX50" s="323"/>
      <c r="EY50" s="323"/>
      <c r="EZ50" s="323"/>
      <c r="FA50" s="323"/>
      <c r="FB50" s="323"/>
      <c r="FC50" s="323"/>
      <c r="FD50" s="323"/>
      <c r="FE50" s="323"/>
      <c r="FF50" s="323"/>
      <c r="FG50" s="323"/>
      <c r="FH50" s="323"/>
      <c r="FI50" s="323"/>
      <c r="FJ50" s="323"/>
      <c r="FK50" s="323"/>
      <c r="FL50" s="323"/>
      <c r="FM50" s="323"/>
      <c r="FN50" s="323"/>
      <c r="FO50" s="323"/>
      <c r="FP50" s="323"/>
      <c r="FQ50" s="323"/>
      <c r="FR50" s="323"/>
      <c r="FS50" s="323"/>
      <c r="FT50" s="323"/>
      <c r="FU50" s="323"/>
      <c r="FV50" s="323"/>
      <c r="FW50" s="323"/>
      <c r="FX50" s="323"/>
      <c r="FY50" s="323"/>
      <c r="FZ50" s="323"/>
      <c r="GA50" s="323"/>
      <c r="GB50" s="323"/>
      <c r="GC50" s="323"/>
      <c r="GD50" s="323"/>
      <c r="GE50" s="323"/>
      <c r="GF50" s="323"/>
      <c r="GG50" s="323"/>
      <c r="GH50" s="323"/>
      <c r="GI50" s="323"/>
      <c r="GJ50" s="323"/>
      <c r="GK50" s="323"/>
      <c r="GL50" s="323"/>
      <c r="GM50" s="323"/>
      <c r="GN50" s="323"/>
      <c r="GO50" s="323"/>
      <c r="GP50" s="323"/>
      <c r="GQ50" s="323"/>
      <c r="GR50" s="323"/>
      <c r="GS50" s="323"/>
      <c r="GT50" s="323"/>
      <c r="GU50" s="323"/>
      <c r="GV50" s="323"/>
      <c r="GW50" s="323"/>
      <c r="GX50" s="323"/>
      <c r="GY50" s="323"/>
      <c r="GZ50" s="323"/>
      <c r="HA50" s="323"/>
      <c r="HB50" s="323"/>
      <c r="HC50" s="323"/>
      <c r="HD50" s="323"/>
      <c r="HE50" s="323"/>
      <c r="HF50" s="323"/>
      <c r="HG50" s="323"/>
      <c r="HH50" s="323"/>
      <c r="HI50" s="323"/>
      <c r="HJ50" s="323"/>
      <c r="HK50" s="323"/>
      <c r="HL50" s="323"/>
      <c r="HM50" s="323"/>
      <c r="HN50" s="323"/>
      <c r="HO50" s="323"/>
      <c r="HP50" s="323"/>
      <c r="HQ50" s="323"/>
      <c r="HR50" s="323"/>
      <c r="HS50" s="323"/>
      <c r="HT50" s="323"/>
      <c r="HU50" s="323"/>
      <c r="HV50" s="323"/>
      <c r="HW50" s="323"/>
      <c r="HX50" s="323"/>
      <c r="HY50" s="323"/>
      <c r="HZ50" s="323"/>
      <c r="IA50" s="323"/>
      <c r="IB50" s="323"/>
      <c r="IC50" s="323"/>
    </row>
    <row r="51" spans="1:237" s="37" customFormat="1" ht="42" customHeight="1">
      <c r="A51" s="540">
        <v>2</v>
      </c>
      <c r="B51" s="541" t="s">
        <v>140</v>
      </c>
      <c r="C51" s="542"/>
      <c r="D51" s="542"/>
      <c r="E51" s="54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312"/>
      <c r="BR51" s="312"/>
      <c r="BS51" s="312"/>
      <c r="BT51" s="312"/>
      <c r="BU51" s="312"/>
    </row>
    <row r="52" spans="1:237" s="37" customFormat="1" ht="21" customHeight="1" thickBot="1">
      <c r="A52" s="494" t="s">
        <v>141</v>
      </c>
      <c r="B52" s="495" t="s">
        <v>142</v>
      </c>
      <c r="C52" s="494"/>
      <c r="D52" s="494"/>
      <c r="E52" s="494"/>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2"/>
      <c r="BR52" s="312"/>
      <c r="BS52" s="312"/>
      <c r="BT52" s="312"/>
      <c r="BU52" s="312"/>
    </row>
    <row r="53" spans="1:237" s="37" customFormat="1" ht="18.600000000000001" thickBot="1">
      <c r="A53" s="312" t="s">
        <v>143</v>
      </c>
      <c r="B53" s="366" t="s">
        <v>144</v>
      </c>
      <c r="C53" s="367" t="s">
        <v>145</v>
      </c>
      <c r="D53" s="367" t="s">
        <v>31</v>
      </c>
      <c r="E53" s="368" t="s">
        <v>77</v>
      </c>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2"/>
      <c r="BR53" s="312"/>
      <c r="BS53" s="312"/>
      <c r="BT53" s="312"/>
      <c r="BU53" s="312"/>
    </row>
    <row r="54" spans="1:237" s="37" customFormat="1" ht="14.4" customHeight="1" thickBot="1">
      <c r="A54" s="312"/>
      <c r="B54" s="402" t="s">
        <v>146</v>
      </c>
      <c r="C54" s="666" t="s">
        <v>477</v>
      </c>
      <c r="D54" s="667" t="s">
        <v>122</v>
      </c>
      <c r="E54" s="668">
        <f>SUM(E55:E57)</f>
        <v>0</v>
      </c>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c r="BR54" s="312"/>
      <c r="BS54" s="312"/>
      <c r="BT54" s="312"/>
      <c r="BU54" s="312"/>
    </row>
    <row r="55" spans="1:237" s="37" customFormat="1" ht="14.4" customHeight="1" thickBot="1">
      <c r="A55" s="312"/>
      <c r="B55" s="406"/>
      <c r="C55" s="669" t="s">
        <v>189</v>
      </c>
      <c r="D55" s="670" t="s">
        <v>122</v>
      </c>
      <c r="E55" s="671">
        <v>0</v>
      </c>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c r="BP55" s="312"/>
      <c r="BQ55" s="312"/>
      <c r="BR55" s="312"/>
      <c r="BS55" s="312"/>
      <c r="BT55" s="312"/>
      <c r="BU55" s="312"/>
    </row>
    <row r="56" spans="1:237" s="37" customFormat="1" ht="14.4" customHeight="1" thickBot="1">
      <c r="A56" s="312"/>
      <c r="B56" s="407"/>
      <c r="C56" s="669" t="s">
        <v>190</v>
      </c>
      <c r="D56" s="670" t="s">
        <v>122</v>
      </c>
      <c r="E56" s="671">
        <v>0</v>
      </c>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2"/>
      <c r="BP56" s="312"/>
      <c r="BQ56" s="312"/>
      <c r="BR56" s="312"/>
      <c r="BS56" s="312"/>
      <c r="BT56" s="312"/>
      <c r="BU56" s="312"/>
    </row>
    <row r="57" spans="1:237" s="37" customFormat="1" ht="14.4" customHeight="1" thickBot="1">
      <c r="A57" s="312"/>
      <c r="B57" s="484"/>
      <c r="C57" s="672" t="s">
        <v>478</v>
      </c>
      <c r="D57" s="670" t="s">
        <v>122</v>
      </c>
      <c r="E57" s="671">
        <v>0</v>
      </c>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c r="BP57" s="312"/>
      <c r="BQ57" s="312"/>
      <c r="BR57" s="312"/>
      <c r="BS57" s="312"/>
      <c r="BT57" s="312"/>
      <c r="BU57" s="312"/>
    </row>
    <row r="58" spans="1:237" s="37" customFormat="1" ht="14.4" customHeight="1" thickBot="1">
      <c r="A58" s="312"/>
      <c r="B58" s="402" t="s">
        <v>147</v>
      </c>
      <c r="C58" s="666" t="s">
        <v>479</v>
      </c>
      <c r="D58" s="667" t="s">
        <v>122</v>
      </c>
      <c r="E58" s="668">
        <f>SUM(E59:E61)</f>
        <v>0</v>
      </c>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2"/>
      <c r="AZ58" s="312"/>
      <c r="BA58" s="312"/>
      <c r="BB58" s="312"/>
      <c r="BC58" s="312"/>
      <c r="BD58" s="312"/>
      <c r="BE58" s="312"/>
      <c r="BF58" s="312"/>
      <c r="BG58" s="312"/>
      <c r="BH58" s="312"/>
      <c r="BI58" s="312"/>
      <c r="BJ58" s="312"/>
      <c r="BK58" s="312"/>
      <c r="BL58" s="312"/>
      <c r="BM58" s="312"/>
      <c r="BN58" s="312"/>
      <c r="BO58" s="312"/>
      <c r="BP58" s="312"/>
      <c r="BQ58" s="312"/>
      <c r="BR58" s="312"/>
      <c r="BS58" s="312"/>
      <c r="BT58" s="312"/>
      <c r="BU58" s="312"/>
    </row>
    <row r="59" spans="1:237" s="37" customFormat="1" ht="14.4" customHeight="1" thickBot="1">
      <c r="A59" s="312"/>
      <c r="B59" s="406"/>
      <c r="C59" s="672" t="s">
        <v>148</v>
      </c>
      <c r="D59" s="670" t="s">
        <v>122</v>
      </c>
      <c r="E59" s="671">
        <v>0</v>
      </c>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2"/>
      <c r="BR59" s="312"/>
      <c r="BS59" s="312"/>
      <c r="BT59" s="312"/>
      <c r="BU59" s="312"/>
    </row>
    <row r="60" spans="1:237" s="37" customFormat="1" ht="14.4" customHeight="1" thickBot="1">
      <c r="A60" s="312"/>
      <c r="B60" s="407"/>
      <c r="C60" s="672" t="s">
        <v>149</v>
      </c>
      <c r="D60" s="670" t="s">
        <v>122</v>
      </c>
      <c r="E60" s="671">
        <v>0</v>
      </c>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row>
    <row r="61" spans="1:237" s="37" customFormat="1" ht="14.4" customHeight="1" thickBot="1">
      <c r="A61" s="312"/>
      <c r="B61" s="408"/>
      <c r="C61" s="672" t="s">
        <v>480</v>
      </c>
      <c r="D61" s="670" t="s">
        <v>122</v>
      </c>
      <c r="E61" s="671">
        <v>0</v>
      </c>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312"/>
      <c r="BO61" s="312"/>
      <c r="BP61" s="312"/>
      <c r="BQ61" s="312"/>
      <c r="BR61" s="312"/>
      <c r="BS61" s="312"/>
      <c r="BT61" s="312"/>
      <c r="BU61" s="312"/>
    </row>
    <row r="62" spans="1:237" s="37" customFormat="1" ht="14.4" customHeight="1" thickBot="1">
      <c r="A62" s="312"/>
      <c r="B62" s="409" t="s">
        <v>150</v>
      </c>
      <c r="C62" s="666" t="s">
        <v>481</v>
      </c>
      <c r="D62" s="667" t="s">
        <v>122</v>
      </c>
      <c r="E62" s="668">
        <f>SUM(E63:E65)</f>
        <v>0</v>
      </c>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12"/>
      <c r="AZ62" s="312"/>
      <c r="BA62" s="312"/>
      <c r="BB62" s="312"/>
      <c r="BC62" s="312"/>
      <c r="BD62" s="312"/>
      <c r="BE62" s="312"/>
      <c r="BF62" s="312"/>
      <c r="BG62" s="312"/>
      <c r="BH62" s="312"/>
      <c r="BI62" s="312"/>
      <c r="BJ62" s="312"/>
      <c r="BK62" s="312"/>
      <c r="BL62" s="312"/>
      <c r="BM62" s="312"/>
      <c r="BN62" s="312"/>
      <c r="BO62" s="312"/>
      <c r="BP62" s="312"/>
      <c r="BQ62" s="312"/>
      <c r="BR62" s="312"/>
      <c r="BS62" s="312"/>
      <c r="BT62" s="312"/>
      <c r="BU62" s="312"/>
    </row>
    <row r="63" spans="1:237" s="37" customFormat="1" ht="14.4" customHeight="1" thickBot="1">
      <c r="A63" s="312"/>
      <c r="B63" s="407"/>
      <c r="C63" s="672" t="s">
        <v>151</v>
      </c>
      <c r="D63" s="670" t="s">
        <v>122</v>
      </c>
      <c r="E63" s="671">
        <v>0</v>
      </c>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2"/>
      <c r="BR63" s="312"/>
      <c r="BS63" s="312"/>
      <c r="BT63" s="312"/>
      <c r="BU63" s="312"/>
    </row>
    <row r="64" spans="1:237" s="37" customFormat="1" ht="14.4" customHeight="1" thickBot="1">
      <c r="A64" s="312"/>
      <c r="B64" s="485"/>
      <c r="C64" s="672" t="s">
        <v>152</v>
      </c>
      <c r="D64" s="670" t="s">
        <v>122</v>
      </c>
      <c r="E64" s="671">
        <v>0</v>
      </c>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2"/>
      <c r="BR64" s="312"/>
      <c r="BS64" s="312"/>
      <c r="BT64" s="312"/>
      <c r="BU64" s="312"/>
    </row>
    <row r="65" spans="1:73" s="37" customFormat="1" ht="14.4" customHeight="1" thickBot="1">
      <c r="A65" s="312"/>
      <c r="B65" s="408"/>
      <c r="C65" s="672" t="s">
        <v>482</v>
      </c>
      <c r="D65" s="670" t="s">
        <v>122</v>
      </c>
      <c r="E65" s="671">
        <v>0</v>
      </c>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2"/>
      <c r="BR65" s="312"/>
      <c r="BS65" s="312"/>
      <c r="BT65" s="312"/>
      <c r="BU65" s="312"/>
    </row>
    <row r="66" spans="1:73" s="37" customFormat="1" ht="14.4" customHeight="1" thickBot="1">
      <c r="A66" s="312"/>
      <c r="B66" s="409" t="s">
        <v>153</v>
      </c>
      <c r="C66" s="666" t="s">
        <v>483</v>
      </c>
      <c r="D66" s="667" t="s">
        <v>122</v>
      </c>
      <c r="E66" s="668">
        <f>SUM(E67:E69)</f>
        <v>0</v>
      </c>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2"/>
      <c r="BR66" s="312"/>
      <c r="BS66" s="312"/>
      <c r="BT66" s="312"/>
      <c r="BU66" s="312"/>
    </row>
    <row r="67" spans="1:73" s="37" customFormat="1" ht="14.4" customHeight="1" thickBot="1">
      <c r="A67" s="312"/>
      <c r="B67" s="485"/>
      <c r="C67" s="672" t="s">
        <v>154</v>
      </c>
      <c r="D67" s="670" t="s">
        <v>122</v>
      </c>
      <c r="E67" s="671">
        <v>0</v>
      </c>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c r="BR67" s="312"/>
      <c r="BS67" s="312"/>
      <c r="BT67" s="312"/>
      <c r="BU67" s="312"/>
    </row>
    <row r="68" spans="1:73" s="37" customFormat="1" ht="14.4" customHeight="1" thickBot="1">
      <c r="A68" s="312"/>
      <c r="B68" s="406"/>
      <c r="C68" s="672" t="s">
        <v>155</v>
      </c>
      <c r="D68" s="670" t="s">
        <v>122</v>
      </c>
      <c r="E68" s="671">
        <v>0</v>
      </c>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row>
    <row r="69" spans="1:73" s="37" customFormat="1" ht="14.4" customHeight="1" thickBot="1">
      <c r="A69" s="312"/>
      <c r="B69" s="408"/>
      <c r="C69" s="672" t="s">
        <v>484</v>
      </c>
      <c r="D69" s="670" t="s">
        <v>122</v>
      </c>
      <c r="E69" s="671">
        <v>0</v>
      </c>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c r="AP69" s="312"/>
      <c r="AQ69" s="312"/>
      <c r="AR69" s="312"/>
      <c r="AS69" s="312"/>
      <c r="AT69" s="312"/>
      <c r="AU69" s="312"/>
      <c r="AV69" s="312"/>
      <c r="AW69" s="312"/>
      <c r="AX69" s="312"/>
      <c r="AY69" s="312"/>
      <c r="AZ69" s="312"/>
      <c r="BA69" s="312"/>
      <c r="BB69" s="312"/>
      <c r="BC69" s="312"/>
      <c r="BD69" s="312"/>
      <c r="BE69" s="312"/>
      <c r="BF69" s="312"/>
      <c r="BG69" s="312"/>
      <c r="BH69" s="312"/>
      <c r="BI69" s="312"/>
      <c r="BJ69" s="312"/>
      <c r="BK69" s="312"/>
      <c r="BL69" s="312"/>
      <c r="BM69" s="312"/>
      <c r="BN69" s="312"/>
      <c r="BO69" s="312"/>
      <c r="BP69" s="312"/>
      <c r="BQ69" s="312"/>
      <c r="BR69" s="312"/>
      <c r="BS69" s="312"/>
      <c r="BT69" s="312"/>
      <c r="BU69" s="312"/>
    </row>
    <row r="70" spans="1:73" s="37" customFormat="1" ht="14.4" customHeight="1" thickBot="1">
      <c r="A70" s="312"/>
      <c r="B70" s="409" t="s">
        <v>524</v>
      </c>
      <c r="C70" s="666" t="s">
        <v>485</v>
      </c>
      <c r="D70" s="667" t="s">
        <v>122</v>
      </c>
      <c r="E70" s="668">
        <f>SUM(E71:E73)</f>
        <v>0</v>
      </c>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c r="AP70" s="312"/>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c r="BP70" s="312"/>
      <c r="BQ70" s="312"/>
      <c r="BR70" s="312"/>
      <c r="BS70" s="312"/>
      <c r="BT70" s="312"/>
      <c r="BU70" s="312"/>
    </row>
    <row r="71" spans="1:73" s="37" customFormat="1" ht="14.4" customHeight="1" thickBot="1">
      <c r="A71" s="312"/>
      <c r="B71" s="407" t="s">
        <v>445</v>
      </c>
      <c r="C71" s="672" t="s">
        <v>156</v>
      </c>
      <c r="D71" s="670" t="s">
        <v>122</v>
      </c>
      <c r="E71" s="671">
        <v>0</v>
      </c>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c r="BP71" s="312"/>
      <c r="BQ71" s="312"/>
      <c r="BR71" s="312"/>
      <c r="BS71" s="312"/>
      <c r="BT71" s="312"/>
      <c r="BU71" s="312"/>
    </row>
    <row r="72" spans="1:73" s="37" customFormat="1" ht="14.4" customHeight="1" thickBot="1">
      <c r="A72" s="312"/>
      <c r="B72" s="485"/>
      <c r="C72" s="672" t="s">
        <v>157</v>
      </c>
      <c r="D72" s="670" t="s">
        <v>122</v>
      </c>
      <c r="E72" s="671">
        <v>0</v>
      </c>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12"/>
      <c r="AN72" s="312"/>
      <c r="AO72" s="312"/>
      <c r="AP72" s="312"/>
      <c r="AQ72" s="312"/>
      <c r="AR72" s="312"/>
      <c r="AS72" s="312"/>
      <c r="AT72" s="312"/>
      <c r="AU72" s="312"/>
      <c r="AV72" s="312"/>
      <c r="AW72" s="312"/>
      <c r="AX72" s="312"/>
      <c r="AY72" s="312"/>
      <c r="AZ72" s="312"/>
      <c r="BA72" s="312"/>
      <c r="BB72" s="312"/>
      <c r="BC72" s="312"/>
      <c r="BD72" s="312"/>
      <c r="BE72" s="312"/>
      <c r="BF72" s="312"/>
      <c r="BG72" s="312"/>
      <c r="BH72" s="312"/>
      <c r="BI72" s="312"/>
      <c r="BJ72" s="312"/>
      <c r="BK72" s="312"/>
      <c r="BL72" s="312"/>
      <c r="BM72" s="312"/>
      <c r="BN72" s="312"/>
      <c r="BO72" s="312"/>
      <c r="BP72" s="312"/>
      <c r="BQ72" s="312"/>
      <c r="BR72" s="312"/>
      <c r="BS72" s="312"/>
      <c r="BT72" s="312"/>
      <c r="BU72" s="312"/>
    </row>
    <row r="73" spans="1:73" s="37" customFormat="1" ht="15" customHeight="1" thickBot="1">
      <c r="A73" s="312"/>
      <c r="B73" s="408"/>
      <c r="C73" s="673" t="s">
        <v>486</v>
      </c>
      <c r="D73" s="674" t="s">
        <v>122</v>
      </c>
      <c r="E73" s="675">
        <v>0</v>
      </c>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c r="BR73" s="312"/>
      <c r="BS73" s="312"/>
      <c r="BT73" s="312"/>
      <c r="BU73" s="312"/>
    </row>
    <row r="74" spans="1:73" s="312" customFormat="1" ht="15.6">
      <c r="A74" s="481"/>
      <c r="B74" s="481"/>
      <c r="C74" s="481"/>
      <c r="D74" s="480"/>
      <c r="E74" s="480"/>
      <c r="F74" s="480"/>
      <c r="G74" s="480"/>
      <c r="H74" s="480"/>
      <c r="I74" s="36"/>
      <c r="J74" s="36"/>
      <c r="K74" s="36"/>
      <c r="L74" s="36"/>
      <c r="M74" s="36"/>
      <c r="N74" s="36"/>
      <c r="O74" s="36"/>
      <c r="P74" s="36"/>
    </row>
    <row r="75" spans="1:73" s="37" customFormat="1" ht="21" customHeight="1" thickBot="1">
      <c r="A75" s="494" t="s">
        <v>177</v>
      </c>
      <c r="B75" s="740" t="s">
        <v>178</v>
      </c>
      <c r="C75" s="740"/>
      <c r="D75" s="545"/>
      <c r="E75" s="545"/>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312"/>
      <c r="AY75" s="312"/>
      <c r="AZ75" s="312"/>
      <c r="BA75" s="312"/>
      <c r="BB75" s="312"/>
      <c r="BC75" s="312"/>
      <c r="BD75" s="312"/>
      <c r="BE75" s="312"/>
      <c r="BF75" s="312"/>
      <c r="BG75" s="312"/>
      <c r="BH75" s="312"/>
      <c r="BI75" s="312"/>
      <c r="BJ75" s="312"/>
      <c r="BK75" s="312"/>
      <c r="BL75" s="312"/>
      <c r="BM75" s="312"/>
      <c r="BN75" s="312"/>
      <c r="BO75" s="312"/>
      <c r="BP75" s="312"/>
      <c r="BQ75" s="312"/>
      <c r="BR75" s="312"/>
      <c r="BS75" s="312"/>
      <c r="BT75" s="312"/>
      <c r="BU75" s="312"/>
    </row>
    <row r="76" spans="1:73" s="37" customFormat="1" ht="18.600000000000001" thickBot="1">
      <c r="A76" s="312" t="s">
        <v>179</v>
      </c>
      <c r="B76" s="366" t="s">
        <v>180</v>
      </c>
      <c r="C76" s="367" t="s">
        <v>181</v>
      </c>
      <c r="D76" s="367" t="s">
        <v>31</v>
      </c>
      <c r="E76" s="368" t="s">
        <v>77</v>
      </c>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2"/>
      <c r="BO76" s="312"/>
      <c r="BP76" s="312"/>
      <c r="BQ76" s="312"/>
      <c r="BR76" s="312"/>
      <c r="BS76" s="312"/>
      <c r="BT76" s="312"/>
      <c r="BU76" s="312"/>
    </row>
    <row r="77" spans="1:73" s="37" customFormat="1" ht="15" customHeight="1" thickBot="1">
      <c r="A77" s="312"/>
      <c r="B77" s="402" t="s">
        <v>182</v>
      </c>
      <c r="C77" s="676" t="s">
        <v>490</v>
      </c>
      <c r="D77" s="677" t="s">
        <v>122</v>
      </c>
      <c r="E77" s="678">
        <v>0</v>
      </c>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2"/>
      <c r="AS77" s="312"/>
      <c r="AT77" s="312"/>
      <c r="AU77" s="312"/>
      <c r="AV77" s="312"/>
      <c r="AW77" s="312"/>
      <c r="AX77" s="312"/>
      <c r="AY77" s="312"/>
      <c r="AZ77" s="312"/>
      <c r="BA77" s="312"/>
      <c r="BB77" s="312"/>
      <c r="BC77" s="312"/>
      <c r="BD77" s="312"/>
      <c r="BE77" s="312"/>
      <c r="BF77" s="312"/>
      <c r="BG77" s="312"/>
      <c r="BH77" s="312"/>
      <c r="BI77" s="312"/>
      <c r="BJ77" s="312"/>
      <c r="BK77" s="312"/>
      <c r="BL77" s="312"/>
      <c r="BM77" s="312"/>
      <c r="BN77" s="312"/>
      <c r="BO77" s="312"/>
      <c r="BP77" s="312"/>
      <c r="BQ77" s="312"/>
      <c r="BR77" s="312"/>
      <c r="BS77" s="312"/>
      <c r="BT77" s="312"/>
      <c r="BU77" s="312"/>
    </row>
    <row r="78" spans="1:73" s="37" customFormat="1" ht="15" customHeight="1" thickBot="1">
      <c r="A78" s="312"/>
      <c r="B78" s="407"/>
      <c r="C78" s="679" t="s">
        <v>183</v>
      </c>
      <c r="D78" s="670" t="s">
        <v>122</v>
      </c>
      <c r="E78" s="671">
        <v>0</v>
      </c>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2"/>
      <c r="BQ78" s="312"/>
      <c r="BR78" s="312"/>
      <c r="BS78" s="312"/>
      <c r="BT78" s="312"/>
      <c r="BU78" s="312"/>
    </row>
    <row r="79" spans="1:73" s="37" customFormat="1" ht="15" customHeight="1" thickBot="1">
      <c r="A79" s="312"/>
      <c r="B79" s="484"/>
      <c r="C79" s="680" t="s">
        <v>184</v>
      </c>
      <c r="D79" s="674" t="s">
        <v>122</v>
      </c>
      <c r="E79" s="675">
        <v>0</v>
      </c>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c r="BP79" s="312"/>
      <c r="BQ79" s="312"/>
      <c r="BR79" s="312"/>
      <c r="BS79" s="312"/>
      <c r="BT79" s="312"/>
      <c r="BU79" s="312"/>
    </row>
    <row r="80" spans="1:73" s="312" customFormat="1" ht="15.6">
      <c r="A80" s="481"/>
      <c r="B80" s="481"/>
      <c r="C80" s="481"/>
      <c r="D80" s="480"/>
      <c r="E80" s="480"/>
      <c r="F80" s="480"/>
      <c r="G80" s="480"/>
      <c r="H80" s="480"/>
      <c r="I80" s="36"/>
      <c r="J80" s="36"/>
      <c r="K80" s="36"/>
      <c r="L80" s="36"/>
      <c r="M80" s="36"/>
      <c r="N80" s="36"/>
      <c r="O80" s="36"/>
      <c r="P80" s="36"/>
    </row>
    <row r="81" spans="1:73" s="37" customFormat="1" ht="21" customHeight="1" thickBot="1">
      <c r="A81" s="494" t="s">
        <v>186</v>
      </c>
      <c r="B81" s="740" t="s">
        <v>434</v>
      </c>
      <c r="C81" s="740"/>
      <c r="D81" s="494"/>
      <c r="E81" s="494"/>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c r="BQ81" s="312"/>
      <c r="BR81" s="312"/>
      <c r="BS81" s="312"/>
      <c r="BT81" s="312"/>
      <c r="BU81" s="312"/>
    </row>
    <row r="82" spans="1:73" s="37" customFormat="1" ht="18.600000000000001" thickBot="1">
      <c r="A82" s="312" t="s">
        <v>188</v>
      </c>
      <c r="B82" s="366" t="s">
        <v>180</v>
      </c>
      <c r="C82" s="367" t="s">
        <v>435</v>
      </c>
      <c r="D82" s="367" t="s">
        <v>31</v>
      </c>
      <c r="E82" s="368" t="s">
        <v>77</v>
      </c>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c r="BP82" s="312"/>
      <c r="BQ82" s="312"/>
      <c r="BR82" s="312"/>
      <c r="BS82" s="312"/>
      <c r="BT82" s="312"/>
      <c r="BU82" s="312"/>
    </row>
    <row r="83" spans="1:73" s="37" customFormat="1" ht="14.4" customHeight="1" thickBot="1">
      <c r="A83" s="312"/>
      <c r="B83" s="402" t="s">
        <v>436</v>
      </c>
      <c r="C83" s="666" t="s">
        <v>499</v>
      </c>
      <c r="D83" s="667" t="s">
        <v>122</v>
      </c>
      <c r="E83" s="668">
        <f>SUM(E84:E86)</f>
        <v>0</v>
      </c>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c r="BR83" s="312"/>
      <c r="BS83" s="312"/>
      <c r="BT83" s="312"/>
      <c r="BU83" s="312"/>
    </row>
    <row r="84" spans="1:73" s="37" customFormat="1" ht="14.4" customHeight="1" thickBot="1">
      <c r="A84" s="312"/>
      <c r="B84" s="407"/>
      <c r="C84" s="679" t="s">
        <v>491</v>
      </c>
      <c r="D84" s="670" t="s">
        <v>122</v>
      </c>
      <c r="E84" s="671">
        <v>0</v>
      </c>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2"/>
      <c r="BR84" s="312"/>
      <c r="BS84" s="312"/>
      <c r="BT84" s="312"/>
      <c r="BU84" s="312"/>
    </row>
    <row r="85" spans="1:73" s="37" customFormat="1" ht="14.4" customHeight="1" thickBot="1">
      <c r="A85" s="312"/>
      <c r="B85" s="407"/>
      <c r="C85" s="679" t="s">
        <v>492</v>
      </c>
      <c r="D85" s="670" t="s">
        <v>122</v>
      </c>
      <c r="E85" s="671">
        <v>0</v>
      </c>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2"/>
      <c r="BO85" s="312"/>
      <c r="BP85" s="312"/>
      <c r="BQ85" s="312"/>
      <c r="BR85" s="312"/>
      <c r="BS85" s="312"/>
      <c r="BT85" s="312"/>
      <c r="BU85" s="312"/>
    </row>
    <row r="86" spans="1:73" s="37" customFormat="1" ht="15" customHeight="1" thickBot="1">
      <c r="A86" s="312"/>
      <c r="B86" s="484"/>
      <c r="C86" s="680" t="s">
        <v>493</v>
      </c>
      <c r="D86" s="674" t="s">
        <v>122</v>
      </c>
      <c r="E86" s="675">
        <v>0</v>
      </c>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312"/>
      <c r="AQ86" s="312"/>
      <c r="AR86" s="312"/>
      <c r="AS86" s="312"/>
      <c r="AT86" s="312"/>
      <c r="AU86" s="312"/>
      <c r="AV86" s="312"/>
      <c r="AW86" s="312"/>
      <c r="AX86" s="312"/>
      <c r="AY86" s="312"/>
      <c r="AZ86" s="312"/>
      <c r="BA86" s="312"/>
      <c r="BB86" s="312"/>
      <c r="BC86" s="312"/>
      <c r="BD86" s="312"/>
      <c r="BE86" s="312"/>
      <c r="BF86" s="312"/>
      <c r="BG86" s="312"/>
      <c r="BH86" s="312"/>
      <c r="BI86" s="312"/>
      <c r="BJ86" s="312"/>
      <c r="BK86" s="312"/>
      <c r="BL86" s="312"/>
      <c r="BM86" s="312"/>
      <c r="BN86" s="312"/>
      <c r="BO86" s="312"/>
      <c r="BP86" s="312"/>
      <c r="BQ86" s="312"/>
      <c r="BR86" s="312"/>
      <c r="BS86" s="312"/>
      <c r="BT86" s="312"/>
      <c r="BU86" s="312"/>
    </row>
    <row r="87" spans="1:73" s="37" customFormat="1" ht="15" customHeight="1">
      <c r="A87" s="312"/>
      <c r="B87" s="561"/>
      <c r="C87" s="469"/>
      <c r="D87" s="470"/>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312"/>
      <c r="AP87" s="312"/>
      <c r="AQ87" s="312"/>
      <c r="AR87" s="312"/>
      <c r="AS87" s="312"/>
      <c r="AT87" s="312"/>
      <c r="AU87" s="312"/>
      <c r="AV87" s="312"/>
      <c r="AW87" s="312"/>
      <c r="AX87" s="312"/>
      <c r="AY87" s="312"/>
      <c r="AZ87" s="312"/>
      <c r="BA87" s="312"/>
      <c r="BB87" s="312"/>
      <c r="BC87" s="312"/>
      <c r="BD87" s="312"/>
      <c r="BE87" s="312"/>
      <c r="BF87" s="312"/>
      <c r="BG87" s="312"/>
      <c r="BH87" s="312"/>
      <c r="BI87" s="312"/>
      <c r="BJ87" s="312"/>
      <c r="BK87" s="312"/>
      <c r="BL87" s="312"/>
      <c r="BM87" s="312"/>
      <c r="BN87" s="312"/>
      <c r="BO87" s="312"/>
      <c r="BP87" s="312"/>
      <c r="BQ87" s="312"/>
      <c r="BR87" s="312"/>
      <c r="BS87" s="312"/>
      <c r="BT87" s="312"/>
      <c r="BU87" s="312"/>
    </row>
    <row r="88" spans="1:73" s="37" customFormat="1" ht="42" customHeight="1">
      <c r="A88" s="547">
        <v>3</v>
      </c>
      <c r="B88" s="741" t="s">
        <v>192</v>
      </c>
      <c r="C88" s="741"/>
      <c r="D88" s="741"/>
      <c r="E88" s="741"/>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c r="BP88" s="312"/>
      <c r="BQ88" s="312"/>
      <c r="BR88" s="312"/>
      <c r="BS88" s="312"/>
      <c r="BT88" s="312"/>
      <c r="BU88" s="312"/>
    </row>
    <row r="89" spans="1:73" s="37" customFormat="1" ht="21" customHeight="1">
      <c r="A89" s="494" t="s">
        <v>193</v>
      </c>
      <c r="B89" s="495" t="s">
        <v>194</v>
      </c>
      <c r="C89" s="548"/>
      <c r="D89" s="548"/>
      <c r="E89" s="548"/>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c r="BR89" s="312"/>
      <c r="BS89" s="312"/>
      <c r="BT89" s="312"/>
      <c r="BU89" s="312"/>
    </row>
    <row r="90" spans="1:73" s="37" customFormat="1" ht="15" hidden="1" customHeight="1" thickBot="1">
      <c r="A90" s="499"/>
      <c r="B90" s="500"/>
      <c r="C90" s="499"/>
      <c r="D90" s="499"/>
      <c r="E90" s="499"/>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c r="BR90" s="312"/>
      <c r="BS90" s="312"/>
      <c r="BT90" s="312"/>
      <c r="BU90" s="312"/>
    </row>
    <row r="91" spans="1:73" s="37" customFormat="1" ht="14.4" customHeight="1" thickBot="1">
      <c r="A91" s="501" t="s">
        <v>6</v>
      </c>
      <c r="B91" s="716" t="s">
        <v>530</v>
      </c>
      <c r="C91" s="717"/>
      <c r="D91" s="717"/>
      <c r="E91" s="718"/>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row>
    <row r="92" spans="1:73" s="37" customFormat="1" ht="19.5" customHeight="1" thickBot="1">
      <c r="A92" s="312" t="s">
        <v>195</v>
      </c>
      <c r="B92" s="366" t="s">
        <v>202</v>
      </c>
      <c r="C92" s="367" t="s">
        <v>498</v>
      </c>
      <c r="D92" s="367" t="s">
        <v>31</v>
      </c>
      <c r="E92" s="368" t="s">
        <v>77</v>
      </c>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c r="BP92" s="312"/>
      <c r="BQ92" s="312"/>
      <c r="BR92" s="312"/>
      <c r="BS92" s="312"/>
      <c r="BT92" s="312"/>
      <c r="BU92" s="312"/>
    </row>
    <row r="93" spans="1:73" s="37" customFormat="1" ht="15" customHeight="1" thickBot="1">
      <c r="A93" s="312"/>
      <c r="B93" s="376" t="s">
        <v>203</v>
      </c>
      <c r="C93" s="676" t="s">
        <v>204</v>
      </c>
      <c r="D93" s="677" t="s">
        <v>122</v>
      </c>
      <c r="E93" s="678">
        <v>0</v>
      </c>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c r="AP93" s="312"/>
      <c r="AQ93" s="312"/>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c r="BP93" s="312"/>
      <c r="BQ93" s="312"/>
      <c r="BR93" s="312"/>
      <c r="BS93" s="312"/>
      <c r="BT93" s="312"/>
      <c r="BU93" s="312"/>
    </row>
    <row r="94" spans="1:73" s="37" customFormat="1" ht="15" customHeight="1" thickBot="1">
      <c r="A94" s="312"/>
      <c r="B94" s="387"/>
      <c r="C94" s="679" t="s">
        <v>205</v>
      </c>
      <c r="D94" s="670" t="s">
        <v>122</v>
      </c>
      <c r="E94" s="671">
        <v>0</v>
      </c>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c r="BT94" s="312"/>
      <c r="BU94" s="312"/>
    </row>
    <row r="95" spans="1:73" s="37" customFormat="1" ht="15" customHeight="1" thickBot="1">
      <c r="A95" s="312"/>
      <c r="B95" s="388"/>
      <c r="C95" s="679" t="s">
        <v>206</v>
      </c>
      <c r="D95" s="670" t="s">
        <v>122</v>
      </c>
      <c r="E95" s="671">
        <v>0</v>
      </c>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c r="BT95" s="312"/>
      <c r="BU95" s="312"/>
    </row>
    <row r="96" spans="1:73" s="37" customFormat="1" ht="15" customHeight="1" thickBot="1">
      <c r="A96" s="312"/>
      <c r="B96" s="383"/>
      <c r="C96" s="679" t="s">
        <v>207</v>
      </c>
      <c r="D96" s="670" t="s">
        <v>122</v>
      </c>
      <c r="E96" s="671">
        <v>0</v>
      </c>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c r="BR96" s="312"/>
      <c r="BS96" s="312"/>
      <c r="BT96" s="312"/>
      <c r="BU96" s="312"/>
    </row>
    <row r="97" spans="1:73" s="37" customFormat="1" ht="15" customHeight="1" thickBot="1">
      <c r="A97" s="312"/>
      <c r="B97" s="388"/>
      <c r="C97" s="679" t="s">
        <v>208</v>
      </c>
      <c r="D97" s="670" t="s">
        <v>122</v>
      </c>
      <c r="E97" s="671">
        <v>0</v>
      </c>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c r="BR97" s="312"/>
      <c r="BS97" s="312"/>
      <c r="BT97" s="312"/>
      <c r="BU97" s="312"/>
    </row>
    <row r="98" spans="1:73" s="37" customFormat="1" ht="15" customHeight="1" thickBot="1">
      <c r="A98" s="312"/>
      <c r="B98" s="383"/>
      <c r="C98" s="679" t="s">
        <v>528</v>
      </c>
      <c r="D98" s="670" t="s">
        <v>122</v>
      </c>
      <c r="E98" s="671">
        <v>0</v>
      </c>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2"/>
      <c r="AZ98" s="312"/>
      <c r="BA98" s="312"/>
      <c r="BB98" s="312"/>
      <c r="BC98" s="312"/>
      <c r="BD98" s="312"/>
      <c r="BE98" s="312"/>
      <c r="BF98" s="312"/>
      <c r="BG98" s="312"/>
      <c r="BH98" s="312"/>
      <c r="BI98" s="312"/>
      <c r="BJ98" s="312"/>
      <c r="BK98" s="312"/>
      <c r="BL98" s="312"/>
      <c r="BM98" s="312"/>
      <c r="BN98" s="312"/>
      <c r="BO98" s="312"/>
      <c r="BP98" s="312"/>
      <c r="BQ98" s="312"/>
      <c r="BR98" s="312"/>
      <c r="BS98" s="312"/>
      <c r="BT98" s="312"/>
      <c r="BU98" s="312"/>
    </row>
    <row r="99" spans="1:73" s="37" customFormat="1" ht="15" customHeight="1" thickBot="1">
      <c r="A99" s="312"/>
      <c r="B99" s="389"/>
      <c r="C99" s="680" t="s">
        <v>529</v>
      </c>
      <c r="D99" s="674" t="s">
        <v>122</v>
      </c>
      <c r="E99" s="675">
        <v>0</v>
      </c>
      <c r="F99" s="312"/>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2"/>
      <c r="AZ99" s="312"/>
      <c r="BA99" s="312"/>
      <c r="BB99" s="312"/>
      <c r="BC99" s="312"/>
      <c r="BD99" s="312"/>
      <c r="BE99" s="312"/>
      <c r="BF99" s="312"/>
      <c r="BG99" s="312"/>
      <c r="BH99" s="312"/>
      <c r="BI99" s="312"/>
      <c r="BJ99" s="312"/>
      <c r="BK99" s="312"/>
      <c r="BL99" s="312"/>
      <c r="BM99" s="312"/>
      <c r="BN99" s="312"/>
      <c r="BO99" s="312"/>
      <c r="BP99" s="312"/>
      <c r="BQ99" s="312"/>
      <c r="BR99" s="312"/>
      <c r="BS99" s="312"/>
      <c r="BT99" s="312"/>
      <c r="BU99" s="312"/>
    </row>
    <row r="100" spans="1:73" s="37" customFormat="1" ht="15" customHeight="1">
      <c r="A100" s="312"/>
      <c r="B100" s="312"/>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2"/>
      <c r="AZ100" s="312"/>
      <c r="BA100" s="312"/>
      <c r="BB100" s="312"/>
      <c r="BC100" s="312"/>
      <c r="BD100" s="312"/>
      <c r="BE100" s="312"/>
      <c r="BF100" s="312"/>
      <c r="BG100" s="312"/>
      <c r="BH100" s="312"/>
      <c r="BI100" s="312"/>
      <c r="BJ100" s="312"/>
      <c r="BK100" s="312"/>
      <c r="BL100" s="312"/>
      <c r="BM100" s="312"/>
      <c r="BN100" s="312"/>
      <c r="BO100" s="312"/>
      <c r="BP100" s="312"/>
      <c r="BQ100" s="312"/>
      <c r="BR100" s="312"/>
      <c r="BS100" s="312"/>
      <c r="BT100" s="312"/>
      <c r="BU100" s="312"/>
    </row>
    <row r="101" spans="1:73" s="37" customFormat="1" ht="21" customHeight="1">
      <c r="A101" s="562" t="s">
        <v>209</v>
      </c>
      <c r="B101" s="495" t="s">
        <v>210</v>
      </c>
      <c r="C101" s="494"/>
      <c r="D101" s="494"/>
      <c r="E101" s="494"/>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2"/>
      <c r="BR101" s="312"/>
      <c r="BS101" s="312"/>
      <c r="BT101" s="312"/>
      <c r="BU101" s="312"/>
    </row>
    <row r="102" spans="1:73" s="37" customFormat="1" ht="15" hidden="1" customHeight="1" thickBot="1">
      <c r="A102" s="499"/>
      <c r="B102" s="500"/>
      <c r="C102" s="499"/>
      <c r="D102" s="499"/>
      <c r="E102" s="499"/>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2"/>
      <c r="BO102" s="312"/>
      <c r="BP102" s="312"/>
      <c r="BQ102" s="312"/>
      <c r="BR102" s="312"/>
      <c r="BS102" s="312"/>
      <c r="BT102" s="312"/>
      <c r="BU102" s="312"/>
    </row>
    <row r="103" spans="1:73" s="37" customFormat="1" ht="15" customHeight="1" thickBot="1">
      <c r="A103" s="501" t="s">
        <v>6</v>
      </c>
      <c r="B103" s="716" t="s">
        <v>534</v>
      </c>
      <c r="C103" s="717"/>
      <c r="D103" s="717"/>
      <c r="E103" s="718"/>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2"/>
      <c r="BO103" s="312"/>
      <c r="BP103" s="312"/>
      <c r="BQ103" s="312"/>
      <c r="BR103" s="312"/>
      <c r="BS103" s="312"/>
      <c r="BT103" s="312"/>
      <c r="BU103" s="312"/>
    </row>
    <row r="104" spans="1:73" s="37" customFormat="1" ht="19.5" customHeight="1" thickBot="1">
      <c r="A104" s="312" t="s">
        <v>211</v>
      </c>
      <c r="B104" s="366" t="s">
        <v>212</v>
      </c>
      <c r="C104" s="367" t="s">
        <v>69</v>
      </c>
      <c r="D104" s="367" t="s">
        <v>31</v>
      </c>
      <c r="E104" s="368" t="s">
        <v>77</v>
      </c>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c r="BP104" s="312"/>
      <c r="BQ104" s="312"/>
      <c r="BR104" s="312"/>
      <c r="BS104" s="312"/>
      <c r="BT104" s="312"/>
      <c r="BU104" s="312"/>
    </row>
    <row r="105" spans="1:73" s="37" customFormat="1" ht="15" customHeight="1" thickBot="1">
      <c r="A105" s="312"/>
      <c r="B105" s="414" t="s">
        <v>213</v>
      </c>
      <c r="C105" s="676" t="s">
        <v>214</v>
      </c>
      <c r="D105" s="677" t="s">
        <v>122</v>
      </c>
      <c r="E105" s="678">
        <v>0</v>
      </c>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c r="AX105" s="312"/>
      <c r="AY105" s="312"/>
      <c r="AZ105" s="312"/>
      <c r="BA105" s="312"/>
      <c r="BB105" s="312"/>
      <c r="BC105" s="312"/>
      <c r="BD105" s="312"/>
      <c r="BE105" s="312"/>
      <c r="BF105" s="312"/>
      <c r="BG105" s="312"/>
      <c r="BH105" s="312"/>
      <c r="BI105" s="312"/>
      <c r="BJ105" s="312"/>
      <c r="BK105" s="312"/>
      <c r="BL105" s="312"/>
      <c r="BM105" s="312"/>
      <c r="BN105" s="312"/>
      <c r="BO105" s="312"/>
      <c r="BP105" s="312"/>
      <c r="BQ105" s="312"/>
      <c r="BR105" s="312"/>
      <c r="BS105" s="312"/>
      <c r="BT105" s="312"/>
      <c r="BU105" s="312"/>
    </row>
    <row r="106" spans="1:73" s="37" customFormat="1" ht="15" customHeight="1" thickBot="1">
      <c r="A106" s="312"/>
      <c r="B106" s="376" t="s">
        <v>215</v>
      </c>
      <c r="C106" s="676" t="s">
        <v>216</v>
      </c>
      <c r="D106" s="677" t="s">
        <v>122</v>
      </c>
      <c r="E106" s="678">
        <v>0</v>
      </c>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312"/>
      <c r="AZ106" s="312"/>
      <c r="BA106" s="312"/>
      <c r="BB106" s="312"/>
      <c r="BC106" s="312"/>
      <c r="BD106" s="312"/>
      <c r="BE106" s="312"/>
      <c r="BF106" s="312"/>
      <c r="BG106" s="312"/>
      <c r="BH106" s="312"/>
      <c r="BI106" s="312"/>
      <c r="BJ106" s="312"/>
      <c r="BK106" s="312"/>
      <c r="BL106" s="312"/>
      <c r="BM106" s="312"/>
      <c r="BN106" s="312"/>
      <c r="BO106" s="312"/>
      <c r="BP106" s="312"/>
      <c r="BQ106" s="312"/>
      <c r="BR106" s="312"/>
      <c r="BS106" s="312"/>
      <c r="BT106" s="312"/>
      <c r="BU106" s="312"/>
    </row>
    <row r="107" spans="1:73" s="37" customFormat="1" ht="15" customHeight="1" thickBot="1">
      <c r="A107" s="312"/>
      <c r="B107" s="387"/>
      <c r="C107" s="679" t="s">
        <v>217</v>
      </c>
      <c r="D107" s="670" t="s">
        <v>122</v>
      </c>
      <c r="E107" s="671">
        <v>0</v>
      </c>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2"/>
      <c r="AP107" s="312"/>
      <c r="AQ107" s="312"/>
      <c r="AR107" s="312"/>
      <c r="AS107" s="312"/>
      <c r="AT107" s="312"/>
      <c r="AU107" s="312"/>
      <c r="AV107" s="312"/>
      <c r="AW107" s="312"/>
      <c r="AX107" s="312"/>
      <c r="AY107" s="312"/>
      <c r="AZ107" s="312"/>
      <c r="BA107" s="312"/>
      <c r="BB107" s="312"/>
      <c r="BC107" s="312"/>
      <c r="BD107" s="312"/>
      <c r="BE107" s="312"/>
      <c r="BF107" s="312"/>
      <c r="BG107" s="312"/>
      <c r="BH107" s="312"/>
      <c r="BI107" s="312"/>
      <c r="BJ107" s="312"/>
      <c r="BK107" s="312"/>
      <c r="BL107" s="312"/>
      <c r="BM107" s="312"/>
      <c r="BN107" s="312"/>
      <c r="BO107" s="312"/>
      <c r="BP107" s="312"/>
      <c r="BQ107" s="312"/>
      <c r="BR107" s="312"/>
      <c r="BS107" s="312"/>
      <c r="BT107" s="312"/>
      <c r="BU107" s="312"/>
    </row>
    <row r="108" spans="1:73" s="37" customFormat="1" ht="15" customHeight="1" thickBot="1">
      <c r="A108" s="312"/>
      <c r="B108" s="388"/>
      <c r="C108" s="679" t="s">
        <v>218</v>
      </c>
      <c r="D108" s="670" t="s">
        <v>122</v>
      </c>
      <c r="E108" s="671">
        <v>0</v>
      </c>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2"/>
      <c r="AP108" s="312"/>
      <c r="AQ108" s="312"/>
      <c r="AR108" s="312"/>
      <c r="AS108" s="312"/>
      <c r="AT108" s="312"/>
      <c r="AU108" s="312"/>
      <c r="AV108" s="312"/>
      <c r="AW108" s="312"/>
      <c r="AX108" s="312"/>
      <c r="AY108" s="312"/>
      <c r="AZ108" s="312"/>
      <c r="BA108" s="312"/>
      <c r="BB108" s="312"/>
      <c r="BC108" s="312"/>
      <c r="BD108" s="312"/>
      <c r="BE108" s="312"/>
      <c r="BF108" s="312"/>
      <c r="BG108" s="312"/>
      <c r="BH108" s="312"/>
      <c r="BI108" s="312"/>
      <c r="BJ108" s="312"/>
      <c r="BK108" s="312"/>
      <c r="BL108" s="312"/>
      <c r="BM108" s="312"/>
      <c r="BN108" s="312"/>
      <c r="BO108" s="312"/>
      <c r="BP108" s="312"/>
      <c r="BQ108" s="312"/>
      <c r="BR108" s="312"/>
      <c r="BS108" s="312"/>
      <c r="BT108" s="312"/>
      <c r="BU108" s="312"/>
    </row>
    <row r="109" spans="1:73" s="37" customFormat="1" ht="15" customHeight="1" thickBot="1">
      <c r="A109" s="312"/>
      <c r="B109" s="383"/>
      <c r="C109" s="679" t="s">
        <v>219</v>
      </c>
      <c r="D109" s="670" t="s">
        <v>122</v>
      </c>
      <c r="E109" s="671">
        <v>0</v>
      </c>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2"/>
      <c r="AZ109" s="312"/>
      <c r="BA109" s="312"/>
      <c r="BB109" s="312"/>
      <c r="BC109" s="312"/>
      <c r="BD109" s="312"/>
      <c r="BE109" s="312"/>
      <c r="BF109" s="312"/>
      <c r="BG109" s="312"/>
      <c r="BH109" s="312"/>
      <c r="BI109" s="312"/>
      <c r="BJ109" s="312"/>
      <c r="BK109" s="312"/>
      <c r="BL109" s="312"/>
      <c r="BM109" s="312"/>
      <c r="BN109" s="312"/>
      <c r="BO109" s="312"/>
      <c r="BP109" s="312"/>
      <c r="BQ109" s="312"/>
      <c r="BR109" s="312"/>
      <c r="BS109" s="312"/>
      <c r="BT109" s="312"/>
      <c r="BU109" s="312"/>
    </row>
    <row r="110" spans="1:73" s="37" customFormat="1" ht="15" customHeight="1" thickBot="1">
      <c r="A110" s="312"/>
      <c r="B110" s="388"/>
      <c r="C110" s="679" t="s">
        <v>220</v>
      </c>
      <c r="D110" s="670" t="s">
        <v>122</v>
      </c>
      <c r="E110" s="671">
        <v>0</v>
      </c>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c r="BC110" s="312"/>
      <c r="BD110" s="312"/>
      <c r="BE110" s="312"/>
      <c r="BF110" s="312"/>
      <c r="BG110" s="312"/>
      <c r="BH110" s="312"/>
      <c r="BI110" s="312"/>
      <c r="BJ110" s="312"/>
      <c r="BK110" s="312"/>
      <c r="BL110" s="312"/>
      <c r="BM110" s="312"/>
      <c r="BN110" s="312"/>
      <c r="BO110" s="312"/>
      <c r="BP110" s="312"/>
      <c r="BQ110" s="312"/>
      <c r="BR110" s="312"/>
      <c r="BS110" s="312"/>
      <c r="BT110" s="312"/>
      <c r="BU110" s="312"/>
    </row>
    <row r="111" spans="1:73" s="37" customFormat="1" ht="15" customHeight="1" thickBot="1">
      <c r="A111" s="312"/>
      <c r="B111" s="383"/>
      <c r="C111" s="681" t="s">
        <v>221</v>
      </c>
      <c r="D111" s="670" t="s">
        <v>122</v>
      </c>
      <c r="E111" s="671">
        <v>0</v>
      </c>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c r="BF111" s="312"/>
      <c r="BG111" s="312"/>
      <c r="BH111" s="312"/>
      <c r="BI111" s="312"/>
      <c r="BJ111" s="312"/>
      <c r="BK111" s="312"/>
      <c r="BL111" s="312"/>
      <c r="BM111" s="312"/>
      <c r="BN111" s="312"/>
      <c r="BO111" s="312"/>
      <c r="BP111" s="312"/>
      <c r="BQ111" s="312"/>
      <c r="BR111" s="312"/>
      <c r="BS111" s="312"/>
      <c r="BT111" s="312"/>
      <c r="BU111" s="312"/>
    </row>
    <row r="112" spans="1:73" s="37" customFormat="1" ht="15" customHeight="1" thickBot="1">
      <c r="A112" s="312"/>
      <c r="B112" s="389"/>
      <c r="C112" s="681" t="s">
        <v>222</v>
      </c>
      <c r="D112" s="670" t="s">
        <v>122</v>
      </c>
      <c r="E112" s="671">
        <v>0</v>
      </c>
      <c r="F112" s="312"/>
      <c r="G112" s="312"/>
      <c r="H112" s="36"/>
      <c r="I112" s="36"/>
      <c r="J112" s="36"/>
      <c r="K112" s="36"/>
      <c r="L112" s="36"/>
      <c r="M112" s="36"/>
      <c r="N112" s="36"/>
      <c r="O112" s="36"/>
      <c r="P112" s="36"/>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c r="AO112" s="312"/>
      <c r="AP112" s="312"/>
      <c r="AQ112" s="312"/>
      <c r="AR112" s="312"/>
      <c r="AS112" s="312"/>
      <c r="AT112" s="312"/>
      <c r="AU112" s="312"/>
      <c r="AV112" s="312"/>
      <c r="AW112" s="312"/>
      <c r="AX112" s="312"/>
      <c r="AY112" s="312"/>
      <c r="AZ112" s="312"/>
      <c r="BA112" s="312"/>
      <c r="BB112" s="312"/>
      <c r="BC112" s="312"/>
      <c r="BD112" s="312"/>
      <c r="BE112" s="312"/>
      <c r="BF112" s="312"/>
      <c r="BG112" s="312"/>
      <c r="BH112" s="312"/>
      <c r="BI112" s="312"/>
      <c r="BJ112" s="312"/>
      <c r="BK112" s="312"/>
      <c r="BL112" s="312"/>
      <c r="BM112" s="312"/>
      <c r="BN112" s="312"/>
      <c r="BO112" s="312"/>
      <c r="BP112" s="312"/>
      <c r="BQ112" s="312"/>
      <c r="BR112" s="312"/>
      <c r="BS112" s="312"/>
      <c r="BT112" s="312"/>
      <c r="BU112" s="312"/>
    </row>
    <row r="113" spans="1:73" s="37" customFormat="1" ht="15" customHeight="1" thickBot="1">
      <c r="A113" s="312"/>
      <c r="B113" s="419" t="s">
        <v>500</v>
      </c>
      <c r="C113" s="682" t="s">
        <v>223</v>
      </c>
      <c r="D113" s="677" t="s">
        <v>122</v>
      </c>
      <c r="E113" s="678">
        <v>0</v>
      </c>
      <c r="F113" s="551"/>
      <c r="G113" s="312"/>
      <c r="H113" s="36"/>
      <c r="I113" s="36"/>
      <c r="J113" s="36"/>
      <c r="K113" s="36"/>
      <c r="L113" s="36"/>
      <c r="M113" s="36"/>
      <c r="N113" s="36"/>
      <c r="O113" s="36"/>
      <c r="P113" s="36"/>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312"/>
      <c r="AP113" s="312"/>
      <c r="AQ113" s="312"/>
      <c r="AR113" s="312"/>
      <c r="AS113" s="312"/>
      <c r="AT113" s="312"/>
      <c r="AU113" s="312"/>
      <c r="AV113" s="312"/>
      <c r="AW113" s="312"/>
      <c r="AX113" s="312"/>
      <c r="AY113" s="312"/>
      <c r="AZ113" s="312"/>
      <c r="BA113" s="312"/>
      <c r="BB113" s="312"/>
      <c r="BC113" s="312"/>
      <c r="BD113" s="312"/>
      <c r="BE113" s="312"/>
      <c r="BF113" s="312"/>
      <c r="BG113" s="312"/>
      <c r="BH113" s="312"/>
      <c r="BI113" s="312"/>
      <c r="BJ113" s="312"/>
      <c r="BK113" s="312"/>
      <c r="BL113" s="312"/>
      <c r="BM113" s="312"/>
      <c r="BN113" s="312"/>
      <c r="BO113" s="312"/>
      <c r="BP113" s="312"/>
      <c r="BQ113" s="312"/>
      <c r="BR113" s="312"/>
      <c r="BS113" s="312"/>
      <c r="BT113" s="312"/>
      <c r="BU113" s="312"/>
    </row>
    <row r="114" spans="1:73" s="37" customFormat="1" ht="16.2" thickBot="1">
      <c r="A114" s="312"/>
      <c r="B114" s="383" t="s">
        <v>445</v>
      </c>
      <c r="C114" s="683" t="s">
        <v>224</v>
      </c>
      <c r="D114" s="670" t="s">
        <v>122</v>
      </c>
      <c r="E114" s="671">
        <v>0</v>
      </c>
      <c r="F114" s="312"/>
      <c r="G114" s="312"/>
      <c r="H114" s="36"/>
      <c r="I114" s="36"/>
      <c r="J114" s="36"/>
      <c r="K114" s="36"/>
      <c r="L114" s="36"/>
      <c r="M114" s="36"/>
      <c r="N114" s="36"/>
      <c r="O114" s="36"/>
      <c r="P114" s="36"/>
      <c r="Q114" s="312"/>
      <c r="R114" s="312"/>
      <c r="S114" s="312"/>
      <c r="T114" s="312"/>
      <c r="U114" s="312"/>
      <c r="V114" s="312"/>
      <c r="W114" s="312"/>
      <c r="X114" s="312"/>
      <c r="Y114" s="312"/>
      <c r="Z114" s="312"/>
      <c r="AA114" s="312"/>
      <c r="AB114" s="312"/>
      <c r="AC114" s="312"/>
      <c r="AD114" s="312"/>
      <c r="AE114" s="312"/>
      <c r="AF114" s="312"/>
      <c r="AG114" s="312"/>
      <c r="AH114" s="312"/>
      <c r="AI114" s="312"/>
      <c r="AJ114" s="312"/>
      <c r="AK114" s="312"/>
      <c r="AL114" s="312"/>
      <c r="AM114" s="312"/>
      <c r="AN114" s="312"/>
      <c r="AO114" s="312"/>
      <c r="AP114" s="312"/>
      <c r="AQ114" s="312"/>
      <c r="AR114" s="312"/>
      <c r="AS114" s="312"/>
      <c r="AT114" s="312"/>
      <c r="AU114" s="312"/>
      <c r="AV114" s="312"/>
      <c r="AW114" s="312"/>
      <c r="AX114" s="312"/>
      <c r="AY114" s="312"/>
      <c r="AZ114" s="312"/>
      <c r="BA114" s="312"/>
      <c r="BB114" s="312"/>
      <c r="BC114" s="312"/>
      <c r="BD114" s="312"/>
      <c r="BE114" s="312"/>
      <c r="BF114" s="312"/>
      <c r="BG114" s="312"/>
      <c r="BH114" s="312"/>
      <c r="BI114" s="312"/>
      <c r="BJ114" s="312"/>
      <c r="BK114" s="312"/>
      <c r="BL114" s="312"/>
      <c r="BM114" s="312"/>
      <c r="BN114" s="312"/>
      <c r="BO114" s="312"/>
      <c r="BP114" s="312"/>
      <c r="BQ114" s="312"/>
      <c r="BR114" s="312"/>
      <c r="BS114" s="312"/>
      <c r="BT114" s="312"/>
      <c r="BU114" s="312"/>
    </row>
    <row r="115" spans="1:73" s="37" customFormat="1" ht="16.2" thickBot="1">
      <c r="A115" s="312"/>
      <c r="B115" s="388"/>
      <c r="C115" s="683" t="s">
        <v>225</v>
      </c>
      <c r="D115" s="670" t="s">
        <v>122</v>
      </c>
      <c r="E115" s="671">
        <v>0</v>
      </c>
      <c r="F115" s="312"/>
      <c r="G115" s="312"/>
      <c r="H115" s="36"/>
      <c r="I115" s="36"/>
      <c r="J115" s="36"/>
      <c r="K115" s="36"/>
      <c r="L115" s="36"/>
      <c r="M115" s="36"/>
      <c r="N115" s="36"/>
      <c r="O115" s="36"/>
      <c r="P115" s="36"/>
      <c r="Q115" s="312"/>
      <c r="R115" s="312"/>
      <c r="S115" s="312"/>
      <c r="T115" s="312"/>
      <c r="U115" s="312"/>
      <c r="V115" s="312"/>
      <c r="W115" s="312"/>
      <c r="X115" s="312"/>
      <c r="Y115" s="312"/>
      <c r="Z115" s="312"/>
      <c r="AA115" s="312"/>
      <c r="AB115" s="312"/>
      <c r="AC115" s="312"/>
      <c r="AD115" s="312"/>
      <c r="AE115" s="312"/>
      <c r="AF115" s="312"/>
      <c r="AG115" s="312"/>
      <c r="AH115" s="312"/>
      <c r="AI115" s="312"/>
      <c r="AJ115" s="312"/>
      <c r="AK115" s="312"/>
      <c r="AL115" s="312"/>
      <c r="AM115" s="312"/>
      <c r="AN115" s="312"/>
      <c r="AO115" s="312"/>
      <c r="AP115" s="312"/>
      <c r="AQ115" s="312"/>
      <c r="AR115" s="312"/>
      <c r="AS115" s="312"/>
      <c r="AT115" s="312"/>
      <c r="AU115" s="312"/>
      <c r="AV115" s="312"/>
      <c r="AW115" s="312"/>
      <c r="AX115" s="312"/>
      <c r="AY115" s="312"/>
      <c r="AZ115" s="312"/>
      <c r="BA115" s="312"/>
      <c r="BB115" s="312"/>
      <c r="BC115" s="312"/>
      <c r="BD115" s="312"/>
      <c r="BE115" s="312"/>
      <c r="BF115" s="312"/>
      <c r="BG115" s="312"/>
      <c r="BH115" s="312"/>
      <c r="BI115" s="312"/>
      <c r="BJ115" s="312"/>
      <c r="BK115" s="312"/>
      <c r="BL115" s="312"/>
      <c r="BM115" s="312"/>
      <c r="BN115" s="312"/>
      <c r="BO115" s="312"/>
      <c r="BP115" s="312"/>
      <c r="BQ115" s="312"/>
      <c r="BR115" s="312"/>
      <c r="BS115" s="312"/>
      <c r="BT115" s="312"/>
      <c r="BU115" s="312"/>
    </row>
    <row r="116" spans="1:73" s="37" customFormat="1" ht="16.2" thickBot="1">
      <c r="A116" s="312"/>
      <c r="B116" s="383"/>
      <c r="C116" s="683" t="s">
        <v>226</v>
      </c>
      <c r="D116" s="670" t="s">
        <v>122</v>
      </c>
      <c r="E116" s="671">
        <v>0</v>
      </c>
      <c r="F116" s="312"/>
      <c r="G116" s="312"/>
      <c r="H116" s="36"/>
      <c r="I116" s="36"/>
      <c r="J116" s="36"/>
      <c r="K116" s="36"/>
      <c r="L116" s="36"/>
      <c r="M116" s="36"/>
      <c r="N116" s="36"/>
      <c r="O116" s="36"/>
      <c r="P116" s="36"/>
      <c r="Q116" s="312"/>
      <c r="R116" s="312"/>
      <c r="S116" s="312"/>
      <c r="T116" s="312"/>
      <c r="U116" s="312"/>
      <c r="V116" s="312"/>
      <c r="W116" s="312"/>
      <c r="X116" s="312"/>
      <c r="Y116" s="312"/>
      <c r="Z116" s="312"/>
      <c r="AA116" s="312"/>
      <c r="AB116" s="312"/>
      <c r="AC116" s="312"/>
      <c r="AD116" s="312"/>
      <c r="AE116" s="312"/>
      <c r="AF116" s="312"/>
      <c r="AG116" s="312"/>
      <c r="AH116" s="312"/>
      <c r="AI116" s="312"/>
      <c r="AJ116" s="312"/>
      <c r="AK116" s="312"/>
      <c r="AL116" s="312"/>
      <c r="AM116" s="312"/>
      <c r="AN116" s="312"/>
      <c r="AO116" s="312"/>
      <c r="AP116" s="312"/>
      <c r="AQ116" s="312"/>
      <c r="AR116" s="312"/>
      <c r="AS116" s="312"/>
      <c r="AT116" s="312"/>
      <c r="AU116" s="312"/>
      <c r="AV116" s="312"/>
      <c r="AW116" s="312"/>
      <c r="AX116" s="312"/>
      <c r="AY116" s="312"/>
      <c r="AZ116" s="312"/>
      <c r="BA116" s="312"/>
      <c r="BB116" s="312"/>
      <c r="BC116" s="312"/>
      <c r="BD116" s="312"/>
      <c r="BE116" s="312"/>
      <c r="BF116" s="312"/>
      <c r="BG116" s="312"/>
      <c r="BH116" s="312"/>
      <c r="BI116" s="312"/>
      <c r="BJ116" s="312"/>
      <c r="BK116" s="312"/>
      <c r="BL116" s="312"/>
      <c r="BM116" s="312"/>
      <c r="BN116" s="312"/>
      <c r="BO116" s="312"/>
      <c r="BP116" s="312"/>
      <c r="BQ116" s="312"/>
      <c r="BR116" s="312"/>
      <c r="BS116" s="312"/>
      <c r="BT116" s="312"/>
      <c r="BU116" s="312"/>
    </row>
    <row r="117" spans="1:73" s="37" customFormat="1" ht="16.2" thickBot="1">
      <c r="A117" s="312"/>
      <c r="B117" s="389"/>
      <c r="C117" s="684" t="s">
        <v>227</v>
      </c>
      <c r="D117" s="674" t="s">
        <v>122</v>
      </c>
      <c r="E117" s="675">
        <v>0</v>
      </c>
      <c r="F117" s="312"/>
      <c r="G117" s="312"/>
      <c r="H117" s="36"/>
      <c r="I117" s="36"/>
      <c r="J117" s="36"/>
      <c r="K117" s="36"/>
      <c r="L117" s="36"/>
      <c r="M117" s="36"/>
      <c r="N117" s="36"/>
      <c r="O117" s="36"/>
      <c r="P117" s="36"/>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312"/>
      <c r="AN117" s="312"/>
      <c r="AO117" s="312"/>
      <c r="AP117" s="312"/>
      <c r="AQ117" s="312"/>
      <c r="AR117" s="312"/>
      <c r="AS117" s="312"/>
      <c r="AT117" s="312"/>
      <c r="AU117" s="312"/>
      <c r="AV117" s="312"/>
      <c r="AW117" s="312"/>
      <c r="AX117" s="312"/>
      <c r="AY117" s="312"/>
      <c r="AZ117" s="312"/>
      <c r="BA117" s="312"/>
      <c r="BB117" s="312"/>
      <c r="BC117" s="312"/>
      <c r="BD117" s="312"/>
      <c r="BE117" s="312"/>
      <c r="BF117" s="312"/>
      <c r="BG117" s="312"/>
      <c r="BH117" s="312"/>
      <c r="BI117" s="312"/>
      <c r="BJ117" s="312"/>
      <c r="BK117" s="312"/>
      <c r="BL117" s="312"/>
      <c r="BM117" s="312"/>
      <c r="BN117" s="312"/>
      <c r="BO117" s="312"/>
      <c r="BP117" s="312"/>
      <c r="BQ117" s="312"/>
      <c r="BR117" s="312"/>
      <c r="BS117" s="312"/>
      <c r="BT117" s="312"/>
      <c r="BU117" s="312"/>
    </row>
    <row r="118" spans="1:73" s="312" customFormat="1" ht="15.6">
      <c r="A118" s="481"/>
      <c r="B118" s="481"/>
      <c r="C118" s="481"/>
      <c r="D118" s="480"/>
      <c r="E118" s="480"/>
      <c r="F118" s="480"/>
      <c r="G118" s="480"/>
      <c r="H118" s="480"/>
      <c r="I118" s="36"/>
      <c r="J118" s="36"/>
      <c r="K118" s="36"/>
      <c r="L118" s="36"/>
      <c r="M118" s="36"/>
      <c r="N118" s="36"/>
      <c r="O118" s="36"/>
      <c r="P118" s="36"/>
    </row>
    <row r="119" spans="1:73" s="37" customFormat="1" ht="118.5" customHeight="1">
      <c r="A119" s="550" t="s">
        <v>8</v>
      </c>
      <c r="B119" s="737" t="s">
        <v>520</v>
      </c>
      <c r="C119" s="738"/>
      <c r="D119" s="738"/>
      <c r="E119" s="739"/>
      <c r="F119" s="551"/>
      <c r="G119" s="312"/>
      <c r="H119" s="36"/>
      <c r="I119" s="36"/>
      <c r="J119" s="36"/>
      <c r="K119" s="36"/>
      <c r="L119" s="36"/>
      <c r="M119" s="36"/>
      <c r="N119" s="36"/>
      <c r="O119" s="36"/>
      <c r="P119" s="36"/>
      <c r="Q119" s="312"/>
      <c r="R119" s="312"/>
      <c r="S119" s="312"/>
      <c r="T119" s="312"/>
      <c r="U119" s="312"/>
      <c r="V119" s="312"/>
      <c r="W119" s="312"/>
      <c r="X119" s="312"/>
      <c r="Y119" s="312"/>
      <c r="Z119" s="312"/>
      <c r="AA119" s="312"/>
      <c r="AB119" s="312"/>
      <c r="AC119" s="312"/>
      <c r="AD119" s="312"/>
      <c r="AE119" s="312"/>
      <c r="AF119" s="312"/>
      <c r="AG119" s="312"/>
      <c r="AH119" s="312"/>
      <c r="AI119" s="312"/>
      <c r="AJ119" s="312"/>
      <c r="AK119" s="312"/>
      <c r="AL119" s="312"/>
      <c r="AM119" s="312"/>
      <c r="AN119" s="312"/>
      <c r="AO119" s="312"/>
      <c r="AP119" s="312"/>
      <c r="AQ119" s="312"/>
      <c r="AR119" s="312"/>
      <c r="AS119" s="312"/>
      <c r="AT119" s="312"/>
      <c r="AU119" s="312"/>
      <c r="AV119" s="312"/>
      <c r="AW119" s="312"/>
      <c r="AX119" s="312"/>
      <c r="AY119" s="312"/>
      <c r="AZ119" s="312"/>
      <c r="BA119" s="312"/>
      <c r="BB119" s="312"/>
      <c r="BC119" s="312"/>
      <c r="BD119" s="312"/>
      <c r="BE119" s="312"/>
      <c r="BF119" s="312"/>
      <c r="BG119" s="312"/>
      <c r="BH119" s="312"/>
      <c r="BI119" s="312"/>
      <c r="BJ119" s="312"/>
      <c r="BK119" s="312"/>
      <c r="BL119" s="312"/>
      <c r="BM119" s="312"/>
      <c r="BN119" s="312"/>
      <c r="BO119" s="312"/>
      <c r="BP119" s="312"/>
      <c r="BQ119" s="312"/>
      <c r="BR119" s="312"/>
      <c r="BS119" s="312"/>
      <c r="BT119" s="312"/>
      <c r="BU119" s="312"/>
    </row>
    <row r="120" spans="1:73" s="315" customFormat="1">
      <c r="H120" s="317"/>
      <c r="I120" s="317"/>
      <c r="J120" s="317"/>
      <c r="K120" s="317"/>
      <c r="L120" s="317"/>
      <c r="M120" s="317"/>
      <c r="N120" s="317"/>
      <c r="O120" s="317"/>
      <c r="P120" s="317"/>
    </row>
    <row r="121" spans="1:73" s="315" customFormat="1">
      <c r="H121" s="317"/>
      <c r="I121" s="317"/>
      <c r="J121" s="317"/>
      <c r="K121" s="317"/>
      <c r="L121" s="317"/>
      <c r="M121" s="317"/>
      <c r="N121" s="317"/>
      <c r="O121" s="317"/>
      <c r="P121" s="317"/>
    </row>
    <row r="122" spans="1:73" s="315" customFormat="1">
      <c r="H122" s="317"/>
      <c r="I122" s="317"/>
      <c r="J122" s="317"/>
      <c r="K122" s="317"/>
      <c r="L122" s="317"/>
      <c r="M122" s="317"/>
      <c r="N122" s="317"/>
      <c r="O122" s="317"/>
      <c r="P122" s="317"/>
    </row>
    <row r="123" spans="1:73" s="315" customFormat="1">
      <c r="H123" s="317"/>
      <c r="I123" s="317"/>
      <c r="J123" s="317"/>
      <c r="K123" s="317"/>
      <c r="L123" s="317"/>
      <c r="M123" s="317"/>
      <c r="N123" s="317"/>
      <c r="O123" s="317"/>
      <c r="P123" s="317"/>
    </row>
    <row r="124" spans="1:73" s="315" customFormat="1">
      <c r="H124" s="317"/>
      <c r="I124" s="317"/>
      <c r="J124" s="317"/>
      <c r="K124" s="317"/>
      <c r="L124" s="317"/>
      <c r="M124" s="317"/>
      <c r="N124" s="317"/>
      <c r="O124" s="317"/>
      <c r="P124" s="317"/>
    </row>
    <row r="125" spans="1:73" s="315" customFormat="1">
      <c r="H125" s="317"/>
      <c r="I125" s="317"/>
      <c r="J125" s="317"/>
      <c r="K125" s="317"/>
      <c r="L125" s="317"/>
      <c r="M125" s="317"/>
      <c r="N125" s="317"/>
      <c r="O125" s="317"/>
      <c r="P125" s="317"/>
    </row>
    <row r="126" spans="1:73" s="315" customFormat="1">
      <c r="H126" s="317"/>
      <c r="I126" s="317"/>
      <c r="J126" s="317"/>
      <c r="K126" s="317"/>
      <c r="L126" s="317"/>
      <c r="M126" s="317"/>
      <c r="N126" s="317"/>
      <c r="O126" s="317"/>
      <c r="P126" s="317"/>
    </row>
    <row r="127" spans="1:73" s="315" customFormat="1">
      <c r="H127" s="317"/>
      <c r="I127" s="317"/>
      <c r="J127" s="317"/>
      <c r="K127" s="317"/>
      <c r="L127" s="317"/>
      <c r="M127" s="317"/>
      <c r="N127" s="317"/>
      <c r="O127" s="317"/>
      <c r="P127" s="317"/>
    </row>
    <row r="128" spans="1:73" s="315" customFormat="1">
      <c r="H128" s="317"/>
      <c r="I128" s="317"/>
      <c r="J128" s="317"/>
      <c r="K128" s="317"/>
      <c r="L128" s="317"/>
      <c r="M128" s="317"/>
      <c r="N128" s="317"/>
      <c r="O128" s="317"/>
      <c r="P128" s="317"/>
    </row>
    <row r="129" spans="2:16" s="315" customFormat="1">
      <c r="H129" s="317"/>
      <c r="I129" s="317"/>
      <c r="J129" s="317"/>
      <c r="K129" s="317"/>
      <c r="L129" s="317"/>
      <c r="M129" s="317"/>
      <c r="N129" s="317"/>
      <c r="O129" s="317"/>
      <c r="P129" s="317"/>
    </row>
    <row r="130" spans="2:16" s="315" customFormat="1">
      <c r="H130" s="317"/>
      <c r="I130" s="317"/>
      <c r="J130" s="317"/>
      <c r="K130" s="317"/>
      <c r="L130" s="317"/>
      <c r="M130" s="317"/>
      <c r="N130" s="317"/>
      <c r="O130" s="317"/>
      <c r="P130" s="317"/>
    </row>
    <row r="131" spans="2:16" s="315" customFormat="1">
      <c r="H131" s="317"/>
      <c r="I131" s="317"/>
      <c r="J131" s="317"/>
      <c r="K131" s="317"/>
      <c r="L131" s="317"/>
      <c r="M131" s="317"/>
      <c r="N131" s="317"/>
      <c r="O131" s="317"/>
      <c r="P131" s="317"/>
    </row>
    <row r="132" spans="2:16" s="315" customFormat="1">
      <c r="B132" s="317"/>
      <c r="C132" s="317"/>
      <c r="D132" s="317"/>
      <c r="E132" s="317"/>
      <c r="H132" s="317"/>
      <c r="I132" s="317"/>
      <c r="J132" s="317"/>
      <c r="K132" s="317"/>
      <c r="L132" s="317"/>
      <c r="M132" s="317"/>
      <c r="N132" s="317"/>
      <c r="O132" s="317"/>
      <c r="P132" s="317"/>
    </row>
    <row r="133" spans="2:16" s="315" customFormat="1">
      <c r="B133" s="317"/>
      <c r="C133" s="317"/>
      <c r="D133" s="317"/>
      <c r="E133" s="317"/>
      <c r="H133" s="317"/>
      <c r="I133" s="317"/>
      <c r="J133" s="317"/>
      <c r="K133" s="317"/>
      <c r="L133" s="317"/>
      <c r="M133" s="317"/>
      <c r="N133" s="317"/>
      <c r="O133" s="317"/>
      <c r="P133" s="317"/>
    </row>
    <row r="134" spans="2:16" s="315" customFormat="1">
      <c r="B134" s="317"/>
      <c r="C134" s="317"/>
      <c r="D134" s="317"/>
      <c r="E134" s="317"/>
      <c r="H134" s="317"/>
      <c r="I134" s="317"/>
      <c r="J134" s="317"/>
      <c r="K134" s="317"/>
      <c r="L134" s="317"/>
      <c r="M134" s="317"/>
      <c r="N134" s="317"/>
      <c r="O134" s="317"/>
      <c r="P134" s="317"/>
    </row>
    <row r="135" spans="2:16" s="315" customFormat="1">
      <c r="B135" s="317"/>
      <c r="C135" s="317"/>
      <c r="D135" s="317"/>
      <c r="E135" s="317"/>
      <c r="H135" s="317"/>
      <c r="I135" s="317"/>
      <c r="J135" s="317"/>
      <c r="K135" s="317"/>
      <c r="L135" s="317"/>
      <c r="M135" s="317"/>
      <c r="N135" s="317"/>
      <c r="O135" s="317"/>
      <c r="P135" s="317"/>
    </row>
    <row r="136" spans="2:16" s="315" customFormat="1">
      <c r="B136" s="317"/>
      <c r="C136" s="317"/>
      <c r="D136" s="317"/>
      <c r="E136" s="317"/>
      <c r="H136" s="317"/>
      <c r="I136" s="317"/>
      <c r="J136" s="317"/>
      <c r="K136" s="317"/>
      <c r="L136" s="317"/>
      <c r="M136" s="317"/>
      <c r="N136" s="317"/>
      <c r="O136" s="317"/>
      <c r="P136" s="317"/>
    </row>
    <row r="137" spans="2:16" s="315" customFormat="1">
      <c r="B137" s="317"/>
      <c r="C137" s="317"/>
      <c r="D137" s="317"/>
      <c r="E137" s="317"/>
      <c r="H137" s="317"/>
      <c r="I137" s="317"/>
      <c r="J137" s="317"/>
      <c r="K137" s="317"/>
      <c r="L137" s="317"/>
      <c r="M137" s="317"/>
      <c r="N137" s="317"/>
      <c r="O137" s="317"/>
      <c r="P137" s="317"/>
    </row>
    <row r="138" spans="2:16" s="315" customFormat="1">
      <c r="B138" s="317"/>
      <c r="C138" s="317"/>
      <c r="D138" s="317"/>
      <c r="E138" s="317"/>
      <c r="H138" s="317"/>
      <c r="I138" s="317"/>
      <c r="J138" s="317"/>
      <c r="K138" s="317"/>
      <c r="L138" s="317"/>
      <c r="M138" s="317"/>
      <c r="N138" s="317"/>
      <c r="O138" s="317"/>
      <c r="P138" s="317"/>
    </row>
    <row r="139" spans="2:16" s="315" customFormat="1">
      <c r="B139" s="317"/>
      <c r="C139" s="317"/>
      <c r="D139" s="317"/>
      <c r="E139" s="317"/>
      <c r="H139" s="317"/>
      <c r="I139" s="317"/>
      <c r="J139" s="317"/>
      <c r="K139" s="317"/>
      <c r="L139" s="317"/>
      <c r="M139" s="317"/>
      <c r="N139" s="317"/>
      <c r="O139" s="317"/>
      <c r="P139" s="317"/>
    </row>
    <row r="140" spans="2:16" s="315" customFormat="1">
      <c r="B140" s="317"/>
      <c r="C140" s="317"/>
      <c r="D140" s="317"/>
      <c r="E140" s="317"/>
      <c r="H140" s="317"/>
      <c r="I140" s="317"/>
      <c r="J140" s="317"/>
      <c r="K140" s="317"/>
      <c r="L140" s="317"/>
      <c r="M140" s="317"/>
      <c r="N140" s="317"/>
      <c r="O140" s="317"/>
      <c r="P140" s="317"/>
    </row>
    <row r="141" spans="2:16" s="315" customFormat="1">
      <c r="H141" s="317"/>
      <c r="I141" s="317"/>
      <c r="J141" s="317"/>
      <c r="K141" s="317"/>
      <c r="L141" s="317"/>
      <c r="M141" s="317"/>
      <c r="N141" s="317"/>
      <c r="O141" s="317"/>
      <c r="P141" s="317"/>
    </row>
    <row r="142" spans="2:16" s="315" customFormat="1">
      <c r="H142" s="317"/>
      <c r="I142" s="317"/>
      <c r="J142" s="317"/>
      <c r="K142" s="317"/>
      <c r="L142" s="317"/>
      <c r="M142" s="317"/>
      <c r="N142" s="317"/>
      <c r="O142" s="317"/>
      <c r="P142" s="317"/>
    </row>
    <row r="143" spans="2:16" s="315" customFormat="1">
      <c r="H143" s="317"/>
      <c r="I143" s="317"/>
      <c r="J143" s="317"/>
      <c r="K143" s="317"/>
      <c r="L143" s="317"/>
      <c r="M143" s="317"/>
      <c r="N143" s="317"/>
      <c r="O143" s="317"/>
      <c r="P143" s="317"/>
    </row>
    <row r="144" spans="2:16" s="315" customFormat="1">
      <c r="H144" s="317"/>
      <c r="I144" s="317"/>
      <c r="J144" s="317"/>
      <c r="K144" s="317"/>
      <c r="L144" s="317"/>
      <c r="M144" s="317"/>
      <c r="N144" s="317"/>
      <c r="O144" s="317"/>
      <c r="P144" s="317"/>
    </row>
    <row r="145" spans="8:16" s="315" customFormat="1">
      <c r="H145" s="317"/>
      <c r="I145" s="317"/>
      <c r="J145" s="317"/>
      <c r="K145" s="317"/>
      <c r="L145" s="317"/>
      <c r="M145" s="317"/>
      <c r="N145" s="317"/>
      <c r="O145" s="317"/>
      <c r="P145" s="317"/>
    </row>
    <row r="146" spans="8:16" s="315" customFormat="1">
      <c r="H146" s="317"/>
      <c r="I146" s="317"/>
      <c r="J146" s="317"/>
      <c r="K146" s="317"/>
      <c r="L146" s="317"/>
      <c r="M146" s="317"/>
      <c r="N146" s="317"/>
      <c r="O146" s="317"/>
      <c r="P146" s="317"/>
    </row>
    <row r="147" spans="8:16" s="315" customFormat="1">
      <c r="H147" s="317"/>
      <c r="I147" s="317"/>
      <c r="J147" s="317"/>
      <c r="K147" s="317"/>
      <c r="L147" s="317"/>
      <c r="M147" s="317"/>
      <c r="N147" s="317"/>
      <c r="O147" s="317"/>
      <c r="P147" s="317"/>
    </row>
    <row r="148" spans="8:16" s="315" customFormat="1">
      <c r="H148" s="317"/>
      <c r="I148" s="317"/>
      <c r="J148" s="317"/>
      <c r="K148" s="317"/>
      <c r="L148" s="317"/>
      <c r="M148" s="317"/>
      <c r="N148" s="317"/>
      <c r="O148" s="317"/>
      <c r="P148" s="317"/>
    </row>
    <row r="149" spans="8:16" s="315" customFormat="1">
      <c r="H149" s="317"/>
      <c r="I149" s="317"/>
      <c r="J149" s="317"/>
      <c r="K149" s="317"/>
      <c r="L149" s="317"/>
      <c r="M149" s="317"/>
      <c r="N149" s="317"/>
      <c r="O149" s="317"/>
      <c r="P149" s="317"/>
    </row>
    <row r="150" spans="8:16" s="315" customFormat="1">
      <c r="H150" s="317"/>
      <c r="I150" s="317"/>
      <c r="J150" s="317"/>
      <c r="K150" s="317"/>
      <c r="L150" s="317"/>
      <c r="M150" s="317"/>
      <c r="N150" s="317"/>
      <c r="O150" s="317"/>
      <c r="P150" s="317"/>
    </row>
    <row r="151" spans="8:16" s="315" customFormat="1">
      <c r="H151" s="317"/>
      <c r="I151" s="317"/>
      <c r="J151" s="317"/>
      <c r="K151" s="317"/>
      <c r="L151" s="317"/>
      <c r="M151" s="317"/>
      <c r="N151" s="317"/>
      <c r="O151" s="317"/>
      <c r="P151" s="317"/>
    </row>
    <row r="152" spans="8:16" s="315" customFormat="1">
      <c r="H152" s="317"/>
      <c r="I152" s="317"/>
      <c r="J152" s="317"/>
      <c r="K152" s="317"/>
      <c r="L152" s="317"/>
      <c r="M152" s="317"/>
      <c r="N152" s="317"/>
      <c r="O152" s="317"/>
      <c r="P152" s="317"/>
    </row>
    <row r="153" spans="8:16" s="315" customFormat="1">
      <c r="H153" s="317"/>
      <c r="I153" s="317"/>
      <c r="J153" s="317"/>
      <c r="K153" s="317"/>
      <c r="L153" s="317"/>
      <c r="M153" s="317"/>
      <c r="N153" s="317"/>
      <c r="O153" s="317"/>
      <c r="P153" s="317"/>
    </row>
    <row r="154" spans="8:16" s="315" customFormat="1">
      <c r="H154" s="317"/>
      <c r="I154" s="317"/>
      <c r="J154" s="317"/>
      <c r="K154" s="317"/>
      <c r="L154" s="317"/>
      <c r="M154" s="317"/>
      <c r="N154" s="317"/>
      <c r="O154" s="317"/>
      <c r="P154" s="317"/>
    </row>
    <row r="155" spans="8:16" s="315" customFormat="1">
      <c r="H155" s="317"/>
      <c r="I155" s="317"/>
      <c r="J155" s="317"/>
      <c r="K155" s="317"/>
      <c r="L155" s="317"/>
      <c r="M155" s="317"/>
      <c r="N155" s="317"/>
      <c r="O155" s="317"/>
      <c r="P155" s="317"/>
    </row>
    <row r="156" spans="8:16" s="315" customFormat="1">
      <c r="H156" s="317"/>
      <c r="I156" s="317"/>
      <c r="J156" s="317"/>
      <c r="K156" s="317"/>
      <c r="L156" s="317"/>
      <c r="M156" s="317"/>
      <c r="N156" s="317"/>
      <c r="O156" s="317"/>
      <c r="P156" s="317"/>
    </row>
    <row r="157" spans="8:16" s="315" customFormat="1">
      <c r="H157" s="317"/>
      <c r="I157" s="317"/>
      <c r="J157" s="317"/>
      <c r="K157" s="317"/>
      <c r="L157" s="317"/>
      <c r="M157" s="317"/>
      <c r="N157" s="317"/>
      <c r="O157" s="317"/>
      <c r="P157" s="317"/>
    </row>
    <row r="158" spans="8:16" s="315" customFormat="1">
      <c r="H158" s="317"/>
      <c r="I158" s="317"/>
      <c r="J158" s="317"/>
      <c r="K158" s="317"/>
      <c r="L158" s="317"/>
      <c r="M158" s="317"/>
      <c r="N158" s="317"/>
      <c r="O158" s="317"/>
      <c r="P158" s="317"/>
    </row>
    <row r="159" spans="8:16" s="315" customFormat="1">
      <c r="H159" s="317"/>
      <c r="I159" s="317"/>
      <c r="J159" s="317"/>
      <c r="K159" s="317"/>
      <c r="L159" s="317"/>
      <c r="M159" s="317"/>
      <c r="N159" s="317"/>
      <c r="O159" s="317"/>
      <c r="P159" s="317"/>
    </row>
    <row r="160" spans="8:16" s="315" customFormat="1">
      <c r="H160" s="317"/>
      <c r="I160" s="317"/>
      <c r="J160" s="317"/>
      <c r="K160" s="317"/>
      <c r="L160" s="317"/>
      <c r="M160" s="317"/>
      <c r="N160" s="317"/>
      <c r="O160" s="317"/>
      <c r="P160" s="317"/>
    </row>
    <row r="161" spans="8:16" s="315" customFormat="1">
      <c r="H161" s="317"/>
      <c r="I161" s="317"/>
      <c r="J161" s="317"/>
      <c r="K161" s="317"/>
      <c r="L161" s="317"/>
      <c r="M161" s="317"/>
      <c r="N161" s="317"/>
      <c r="O161" s="317"/>
      <c r="P161" s="317"/>
    </row>
    <row r="162" spans="8:16" s="315" customFormat="1">
      <c r="H162" s="317"/>
      <c r="I162" s="317"/>
      <c r="J162" s="317"/>
      <c r="K162" s="317"/>
      <c r="L162" s="317"/>
      <c r="M162" s="317"/>
      <c r="N162" s="317"/>
      <c r="O162" s="317"/>
      <c r="P162" s="317"/>
    </row>
    <row r="163" spans="8:16" s="315" customFormat="1">
      <c r="H163" s="317"/>
      <c r="I163" s="317"/>
      <c r="J163" s="317"/>
      <c r="K163" s="317"/>
      <c r="L163" s="317"/>
      <c r="M163" s="317"/>
      <c r="N163" s="317"/>
      <c r="O163" s="317"/>
      <c r="P163" s="317"/>
    </row>
    <row r="164" spans="8:16" s="315" customFormat="1">
      <c r="H164" s="317"/>
      <c r="I164" s="317"/>
      <c r="J164" s="317"/>
      <c r="K164" s="317"/>
      <c r="L164" s="317"/>
      <c r="M164" s="317"/>
      <c r="N164" s="317"/>
      <c r="O164" s="317"/>
      <c r="P164" s="317"/>
    </row>
    <row r="165" spans="8:16" s="315" customFormat="1">
      <c r="H165" s="317"/>
      <c r="I165" s="317"/>
      <c r="J165" s="317"/>
      <c r="K165" s="317"/>
      <c r="L165" s="317"/>
      <c r="M165" s="317"/>
      <c r="N165" s="317"/>
      <c r="O165" s="317"/>
      <c r="P165" s="317"/>
    </row>
    <row r="166" spans="8:16" s="315" customFormat="1">
      <c r="H166" s="317"/>
      <c r="I166" s="317"/>
      <c r="J166" s="317"/>
      <c r="K166" s="317"/>
      <c r="L166" s="317"/>
      <c r="M166" s="317"/>
      <c r="N166" s="317"/>
      <c r="O166" s="317"/>
      <c r="P166" s="317"/>
    </row>
    <row r="167" spans="8:16" s="315" customFormat="1">
      <c r="H167" s="317"/>
      <c r="I167" s="317"/>
      <c r="J167" s="317"/>
      <c r="K167" s="317"/>
      <c r="L167" s="317"/>
      <c r="M167" s="317"/>
      <c r="N167" s="317"/>
      <c r="O167" s="317"/>
      <c r="P167" s="317"/>
    </row>
    <row r="168" spans="8:16" s="315" customFormat="1">
      <c r="H168" s="317"/>
      <c r="I168" s="317"/>
      <c r="J168" s="317"/>
      <c r="K168" s="317"/>
      <c r="L168" s="317"/>
      <c r="M168" s="317"/>
      <c r="N168" s="317"/>
      <c r="O168" s="317"/>
      <c r="P168" s="317"/>
    </row>
    <row r="169" spans="8:16" s="315" customFormat="1">
      <c r="H169" s="317"/>
      <c r="I169" s="317"/>
      <c r="J169" s="317"/>
      <c r="K169" s="317"/>
      <c r="L169" s="317"/>
      <c r="M169" s="317"/>
      <c r="N169" s="317"/>
      <c r="O169" s="317"/>
      <c r="P169" s="317"/>
    </row>
    <row r="170" spans="8:16" s="315" customFormat="1">
      <c r="H170" s="317"/>
      <c r="I170" s="317"/>
      <c r="J170" s="317"/>
      <c r="K170" s="317"/>
      <c r="L170" s="317"/>
      <c r="M170" s="317"/>
      <c r="N170" s="317"/>
      <c r="O170" s="317"/>
      <c r="P170" s="317"/>
    </row>
    <row r="171" spans="8:16" s="315" customFormat="1">
      <c r="H171" s="317"/>
      <c r="I171" s="317"/>
      <c r="J171" s="317"/>
      <c r="K171" s="317"/>
      <c r="L171" s="317"/>
      <c r="M171" s="317"/>
      <c r="N171" s="317"/>
      <c r="O171" s="317"/>
      <c r="P171" s="317"/>
    </row>
    <row r="172" spans="8:16" s="315" customFormat="1">
      <c r="H172" s="317"/>
      <c r="I172" s="317"/>
      <c r="J172" s="317"/>
      <c r="K172" s="317"/>
      <c r="L172" s="317"/>
      <c r="M172" s="317"/>
      <c r="N172" s="317"/>
      <c r="O172" s="317"/>
      <c r="P172" s="317"/>
    </row>
    <row r="173" spans="8:16" s="315" customFormat="1">
      <c r="H173" s="317"/>
      <c r="I173" s="317"/>
      <c r="J173" s="317"/>
      <c r="K173" s="317"/>
      <c r="L173" s="317"/>
      <c r="M173" s="317"/>
      <c r="N173" s="317"/>
      <c r="O173" s="317"/>
      <c r="P173" s="317"/>
    </row>
    <row r="174" spans="8:16" s="315" customFormat="1">
      <c r="H174" s="317"/>
      <c r="I174" s="317"/>
      <c r="J174" s="317"/>
      <c r="K174" s="317"/>
      <c r="L174" s="317"/>
      <c r="M174" s="317"/>
      <c r="N174" s="317"/>
      <c r="O174" s="317"/>
      <c r="P174" s="317"/>
    </row>
    <row r="175" spans="8:16" s="315" customFormat="1">
      <c r="H175" s="317"/>
      <c r="I175" s="317"/>
      <c r="J175" s="317"/>
      <c r="K175" s="317"/>
      <c r="L175" s="317"/>
      <c r="M175" s="317"/>
      <c r="N175" s="317"/>
      <c r="O175" s="317"/>
      <c r="P175" s="317"/>
    </row>
    <row r="176" spans="8:16" s="315" customFormat="1">
      <c r="H176" s="317"/>
      <c r="I176" s="317"/>
      <c r="J176" s="317"/>
      <c r="K176" s="317"/>
      <c r="L176" s="317"/>
      <c r="M176" s="317"/>
      <c r="N176" s="317"/>
      <c r="O176" s="317"/>
      <c r="P176" s="317"/>
    </row>
    <row r="177" spans="1:16" s="315" customFormat="1">
      <c r="H177" s="317"/>
      <c r="I177" s="317"/>
      <c r="J177" s="317"/>
      <c r="K177" s="317"/>
      <c r="L177" s="317"/>
      <c r="M177" s="317"/>
      <c r="N177" s="317"/>
      <c r="O177" s="317"/>
      <c r="P177" s="317"/>
    </row>
    <row r="178" spans="1:16" s="315" customFormat="1">
      <c r="H178" s="317"/>
      <c r="I178" s="317"/>
      <c r="J178" s="317"/>
      <c r="K178" s="317"/>
      <c r="L178" s="317"/>
      <c r="M178" s="317"/>
      <c r="N178" s="317"/>
      <c r="O178" s="317"/>
      <c r="P178" s="317"/>
    </row>
    <row r="179" spans="1:16" s="315" customFormat="1">
      <c r="H179" s="317"/>
      <c r="I179" s="317"/>
      <c r="J179" s="317"/>
      <c r="K179" s="317"/>
      <c r="L179" s="317"/>
      <c r="M179" s="317"/>
      <c r="N179" s="317"/>
      <c r="O179" s="317"/>
      <c r="P179" s="317"/>
    </row>
    <row r="180" spans="1:16" s="315" customFormat="1">
      <c r="H180" s="317"/>
      <c r="I180" s="317"/>
      <c r="J180" s="317"/>
      <c r="K180" s="317"/>
      <c r="L180" s="317"/>
      <c r="M180" s="317"/>
      <c r="N180" s="317"/>
      <c r="O180" s="317"/>
      <c r="P180" s="317"/>
    </row>
    <row r="181" spans="1:16" s="315" customFormat="1">
      <c r="H181" s="317"/>
      <c r="I181" s="317"/>
      <c r="J181" s="317"/>
      <c r="K181" s="317"/>
      <c r="L181" s="317"/>
      <c r="M181" s="317"/>
      <c r="N181" s="317"/>
      <c r="O181" s="317"/>
      <c r="P181" s="317"/>
    </row>
    <row r="182" spans="1:16" s="315" customFormat="1">
      <c r="H182" s="317"/>
      <c r="I182" s="317"/>
      <c r="J182" s="317"/>
      <c r="K182" s="317"/>
      <c r="L182" s="317"/>
      <c r="M182" s="317"/>
      <c r="N182" s="317"/>
      <c r="O182" s="317"/>
      <c r="P182" s="317"/>
    </row>
    <row r="183" spans="1:16" s="315" customFormat="1">
      <c r="H183" s="317"/>
      <c r="I183" s="317"/>
      <c r="J183" s="317"/>
      <c r="K183" s="317"/>
      <c r="L183" s="317"/>
      <c r="M183" s="317"/>
      <c r="N183" s="317"/>
      <c r="O183" s="317"/>
      <c r="P183" s="317"/>
    </row>
    <row r="184" spans="1:16" s="315" customFormat="1">
      <c r="H184" s="317"/>
      <c r="I184" s="317"/>
      <c r="J184" s="317"/>
      <c r="K184" s="317"/>
      <c r="L184" s="317"/>
      <c r="M184" s="317"/>
      <c r="N184" s="317"/>
      <c r="O184" s="317"/>
      <c r="P184" s="317"/>
    </row>
    <row r="185" spans="1:16" s="315" customFormat="1">
      <c r="H185" s="317"/>
      <c r="I185" s="317"/>
      <c r="J185" s="317"/>
      <c r="K185" s="317"/>
      <c r="L185" s="317"/>
      <c r="M185" s="317"/>
      <c r="N185" s="317"/>
      <c r="O185" s="317"/>
      <c r="P185" s="317"/>
    </row>
    <row r="186" spans="1:16" s="315" customFormat="1">
      <c r="H186" s="317"/>
      <c r="I186" s="317"/>
      <c r="J186" s="317"/>
      <c r="K186" s="317"/>
      <c r="L186" s="317"/>
      <c r="M186" s="317"/>
      <c r="N186" s="317"/>
      <c r="O186" s="317"/>
      <c r="P186" s="317"/>
    </row>
    <row r="187" spans="1:16">
      <c r="A187" s="315"/>
      <c r="B187" s="315"/>
      <c r="C187" s="315"/>
      <c r="D187" s="315"/>
      <c r="E187" s="315"/>
    </row>
    <row r="188" spans="1:16">
      <c r="A188" s="315"/>
      <c r="B188" s="315"/>
      <c r="C188" s="315"/>
      <c r="D188" s="315"/>
      <c r="E188" s="315"/>
    </row>
    <row r="189" spans="1:16">
      <c r="A189" s="315"/>
      <c r="B189" s="315"/>
      <c r="C189" s="315"/>
      <c r="D189" s="315"/>
      <c r="E189" s="315"/>
    </row>
    <row r="190" spans="1:16">
      <c r="A190" s="315"/>
      <c r="B190" s="315"/>
      <c r="C190" s="315"/>
      <c r="D190" s="315"/>
      <c r="E190" s="315"/>
    </row>
    <row r="191" spans="1:16">
      <c r="A191" s="315"/>
      <c r="B191" s="315"/>
      <c r="C191" s="315"/>
      <c r="D191" s="315"/>
      <c r="E191" s="315"/>
    </row>
    <row r="192" spans="1:16">
      <c r="A192" s="315"/>
      <c r="B192" s="315"/>
      <c r="C192" s="315"/>
      <c r="D192" s="315"/>
      <c r="E192" s="315"/>
    </row>
    <row r="193" spans="1:5">
      <c r="A193" s="315"/>
      <c r="B193" s="315"/>
      <c r="C193" s="315"/>
      <c r="D193" s="315"/>
      <c r="E193" s="315"/>
    </row>
    <row r="194" spans="1:5">
      <c r="A194" s="315"/>
      <c r="B194" s="315"/>
      <c r="C194" s="315"/>
      <c r="D194" s="315"/>
      <c r="E194" s="315"/>
    </row>
    <row r="195" spans="1:5">
      <c r="A195" s="315"/>
      <c r="B195" s="315"/>
      <c r="C195" s="315"/>
      <c r="D195" s="315"/>
      <c r="E195" s="315"/>
    </row>
    <row r="196" spans="1:5">
      <c r="A196" s="315"/>
      <c r="B196" s="315"/>
      <c r="C196" s="315"/>
      <c r="D196" s="315"/>
      <c r="E196" s="315"/>
    </row>
    <row r="197" spans="1:5">
      <c r="A197" s="315"/>
      <c r="B197" s="315"/>
      <c r="C197" s="315"/>
      <c r="D197" s="315"/>
      <c r="E197" s="315"/>
    </row>
    <row r="198" spans="1:5">
      <c r="A198" s="315"/>
      <c r="B198" s="315"/>
      <c r="C198" s="315"/>
      <c r="D198" s="315"/>
      <c r="E198" s="315"/>
    </row>
    <row r="199" spans="1:5">
      <c r="A199" s="315"/>
      <c r="B199" s="315"/>
      <c r="C199" s="315"/>
      <c r="D199" s="315"/>
      <c r="E199" s="315"/>
    </row>
    <row r="200" spans="1:5">
      <c r="A200" s="315"/>
      <c r="B200" s="315"/>
      <c r="C200" s="315"/>
      <c r="D200" s="315"/>
      <c r="E200" s="315"/>
    </row>
    <row r="201" spans="1:5">
      <c r="A201" s="315"/>
      <c r="B201" s="315"/>
      <c r="C201" s="315"/>
      <c r="D201" s="315"/>
      <c r="E201" s="315"/>
    </row>
    <row r="202" spans="1:5">
      <c r="A202" s="315"/>
      <c r="B202" s="315"/>
      <c r="C202" s="315"/>
      <c r="D202" s="315"/>
      <c r="E202" s="315"/>
    </row>
    <row r="203" spans="1:5">
      <c r="A203" s="315"/>
      <c r="B203" s="315"/>
      <c r="C203" s="315"/>
      <c r="D203" s="315"/>
      <c r="E203" s="315"/>
    </row>
    <row r="204" spans="1:5">
      <c r="A204" s="315"/>
      <c r="B204" s="315"/>
      <c r="C204" s="315"/>
      <c r="D204" s="315"/>
      <c r="E204" s="315"/>
    </row>
    <row r="205" spans="1:5">
      <c r="A205" s="315"/>
      <c r="B205" s="315"/>
      <c r="C205" s="315"/>
      <c r="D205" s="315"/>
      <c r="E205" s="315"/>
    </row>
    <row r="206" spans="1:5">
      <c r="A206" s="315"/>
      <c r="B206" s="315"/>
      <c r="C206" s="315"/>
      <c r="D206" s="315"/>
      <c r="E206" s="315"/>
    </row>
    <row r="207" spans="1:5">
      <c r="A207" s="315"/>
      <c r="B207" s="315"/>
      <c r="C207" s="315"/>
      <c r="D207" s="315"/>
      <c r="E207" s="315"/>
    </row>
    <row r="208" spans="1:5">
      <c r="A208" s="315"/>
      <c r="B208" s="315"/>
      <c r="C208" s="315"/>
      <c r="D208" s="315"/>
      <c r="E208" s="315"/>
    </row>
    <row r="209" spans="1:5">
      <c r="A209" s="315"/>
      <c r="B209" s="315"/>
      <c r="C209" s="315"/>
      <c r="D209" s="315"/>
      <c r="E209" s="315"/>
    </row>
    <row r="210" spans="1:5">
      <c r="A210" s="315"/>
      <c r="B210" s="315"/>
      <c r="C210" s="315"/>
      <c r="D210" s="315"/>
      <c r="E210" s="315"/>
    </row>
    <row r="211" spans="1:5">
      <c r="A211" s="315"/>
      <c r="B211" s="315"/>
      <c r="C211" s="315"/>
      <c r="D211" s="315"/>
      <c r="E211" s="315"/>
    </row>
    <row r="212" spans="1:5">
      <c r="A212" s="315"/>
      <c r="B212" s="315"/>
      <c r="C212" s="315"/>
      <c r="D212" s="315"/>
      <c r="E212" s="315"/>
    </row>
    <row r="213" spans="1:5">
      <c r="A213" s="315"/>
      <c r="B213" s="315"/>
      <c r="C213" s="315"/>
      <c r="D213" s="315"/>
      <c r="E213" s="315"/>
    </row>
    <row r="214" spans="1:5">
      <c r="A214" s="315"/>
      <c r="B214" s="315"/>
      <c r="C214" s="315"/>
      <c r="D214" s="315"/>
      <c r="E214" s="315"/>
    </row>
    <row r="215" spans="1:5">
      <c r="A215" s="315"/>
      <c r="B215" s="315"/>
      <c r="C215" s="315"/>
      <c r="D215" s="315"/>
      <c r="E215" s="315"/>
    </row>
    <row r="216" spans="1:5">
      <c r="A216" s="315"/>
      <c r="B216" s="315"/>
      <c r="C216" s="315"/>
      <c r="D216" s="315"/>
      <c r="E216" s="315"/>
    </row>
    <row r="217" spans="1:5">
      <c r="A217" s="315"/>
      <c r="B217" s="315"/>
      <c r="C217" s="315"/>
      <c r="D217" s="315"/>
      <c r="E217" s="315"/>
    </row>
    <row r="218" spans="1:5">
      <c r="A218" s="315"/>
      <c r="B218" s="315"/>
      <c r="C218" s="315"/>
      <c r="D218" s="315"/>
      <c r="E218" s="315"/>
    </row>
    <row r="219" spans="1:5">
      <c r="A219" s="315"/>
      <c r="B219" s="315"/>
      <c r="C219" s="315"/>
      <c r="D219" s="315"/>
      <c r="E219" s="315"/>
    </row>
    <row r="220" spans="1:5">
      <c r="A220" s="315"/>
      <c r="B220" s="315"/>
      <c r="C220" s="315"/>
      <c r="D220" s="315"/>
      <c r="E220" s="315"/>
    </row>
    <row r="221" spans="1:5">
      <c r="A221" s="315"/>
      <c r="B221" s="315"/>
      <c r="C221" s="315"/>
      <c r="D221" s="315"/>
      <c r="E221" s="315"/>
    </row>
    <row r="222" spans="1:5">
      <c r="A222" s="315"/>
      <c r="B222" s="315"/>
      <c r="C222" s="315"/>
      <c r="D222" s="315"/>
      <c r="E222" s="315"/>
    </row>
    <row r="223" spans="1:5">
      <c r="A223" s="315"/>
      <c r="B223" s="315"/>
      <c r="C223" s="315"/>
      <c r="D223" s="315"/>
      <c r="E223" s="315"/>
    </row>
    <row r="224" spans="1:5">
      <c r="A224" s="315"/>
      <c r="B224" s="315"/>
      <c r="C224" s="315"/>
      <c r="D224" s="315"/>
      <c r="E224" s="315"/>
    </row>
    <row r="225" spans="1:5">
      <c r="A225" s="315"/>
      <c r="B225" s="315"/>
      <c r="C225" s="315"/>
      <c r="D225" s="315"/>
      <c r="E225" s="315"/>
    </row>
    <row r="226" spans="1:5">
      <c r="A226" s="315"/>
      <c r="B226" s="315"/>
      <c r="C226" s="315"/>
      <c r="D226" s="315"/>
      <c r="E226" s="315"/>
    </row>
    <row r="227" spans="1:5">
      <c r="A227" s="315"/>
      <c r="B227" s="315"/>
      <c r="C227" s="315"/>
      <c r="D227" s="315"/>
      <c r="E227" s="315"/>
    </row>
    <row r="228" spans="1:5">
      <c r="A228" s="315"/>
      <c r="B228" s="315"/>
      <c r="C228" s="315"/>
      <c r="D228" s="315"/>
      <c r="E228" s="315"/>
    </row>
    <row r="229" spans="1:5">
      <c r="A229" s="315"/>
      <c r="B229" s="315"/>
      <c r="C229" s="315"/>
      <c r="D229" s="315"/>
      <c r="E229" s="315"/>
    </row>
    <row r="230" spans="1:5">
      <c r="A230" s="315"/>
      <c r="B230" s="315"/>
      <c r="C230" s="315"/>
      <c r="D230" s="315"/>
      <c r="E230" s="315"/>
    </row>
    <row r="231" spans="1:5">
      <c r="A231" s="315"/>
      <c r="B231" s="315"/>
      <c r="C231" s="315"/>
      <c r="D231" s="315"/>
      <c r="E231" s="315"/>
    </row>
    <row r="232" spans="1:5">
      <c r="A232" s="315"/>
      <c r="B232" s="315"/>
      <c r="C232" s="315"/>
      <c r="D232" s="315"/>
      <c r="E232" s="315"/>
    </row>
    <row r="233" spans="1:5">
      <c r="A233" s="315"/>
      <c r="B233" s="315"/>
      <c r="C233" s="315"/>
      <c r="D233" s="315"/>
      <c r="E233" s="315"/>
    </row>
    <row r="234" spans="1:5">
      <c r="A234" s="315"/>
      <c r="B234" s="315"/>
      <c r="C234" s="315"/>
      <c r="D234" s="315"/>
      <c r="E234" s="315"/>
    </row>
    <row r="235" spans="1:5">
      <c r="A235" s="315"/>
      <c r="B235" s="315"/>
      <c r="C235" s="315"/>
      <c r="D235" s="315"/>
      <c r="E235" s="315"/>
    </row>
    <row r="236" spans="1:5">
      <c r="A236" s="315"/>
      <c r="B236" s="315"/>
      <c r="C236" s="315"/>
      <c r="D236" s="315"/>
      <c r="E236" s="315"/>
    </row>
    <row r="237" spans="1:5">
      <c r="A237" s="315"/>
      <c r="B237" s="315"/>
      <c r="C237" s="315"/>
      <c r="D237" s="315"/>
      <c r="E237" s="315"/>
    </row>
    <row r="238" spans="1:5">
      <c r="A238" s="315"/>
      <c r="B238" s="315"/>
      <c r="C238" s="315"/>
      <c r="D238" s="315"/>
      <c r="E238" s="315"/>
    </row>
    <row r="239" spans="1:5">
      <c r="A239" s="315"/>
      <c r="B239" s="315"/>
      <c r="C239" s="315"/>
      <c r="D239" s="315"/>
      <c r="E239" s="315"/>
    </row>
    <row r="240" spans="1:5">
      <c r="A240" s="315"/>
      <c r="B240" s="315"/>
      <c r="C240" s="315"/>
      <c r="D240" s="315"/>
      <c r="E240" s="315"/>
    </row>
    <row r="241" spans="1:5">
      <c r="A241" s="315"/>
      <c r="B241" s="315"/>
      <c r="C241" s="315"/>
      <c r="D241" s="315"/>
      <c r="E241" s="315"/>
    </row>
    <row r="242" spans="1:5">
      <c r="A242" s="315"/>
      <c r="B242" s="315"/>
      <c r="C242" s="315"/>
      <c r="D242" s="315"/>
      <c r="E242" s="315"/>
    </row>
    <row r="243" spans="1:5">
      <c r="A243" s="315"/>
      <c r="B243" s="315"/>
      <c r="C243" s="315"/>
      <c r="D243" s="315"/>
      <c r="E243" s="315"/>
    </row>
    <row r="244" spans="1:5">
      <c r="A244" s="315"/>
      <c r="B244" s="315"/>
      <c r="C244" s="315"/>
      <c r="D244" s="315"/>
      <c r="E244" s="315"/>
    </row>
    <row r="245" spans="1:5">
      <c r="A245" s="315"/>
      <c r="B245" s="315"/>
      <c r="C245" s="315"/>
      <c r="D245" s="315"/>
      <c r="E245" s="315"/>
    </row>
    <row r="246" spans="1:5">
      <c r="A246" s="315"/>
      <c r="B246" s="315"/>
      <c r="C246" s="315"/>
      <c r="D246" s="315"/>
      <c r="E246" s="315"/>
    </row>
    <row r="247" spans="1:5">
      <c r="A247" s="315"/>
      <c r="B247" s="315"/>
      <c r="C247" s="315"/>
      <c r="D247" s="315"/>
      <c r="E247" s="315"/>
    </row>
    <row r="248" spans="1:5">
      <c r="A248" s="315"/>
      <c r="B248" s="315"/>
      <c r="C248" s="315"/>
      <c r="D248" s="315"/>
      <c r="E248" s="315"/>
    </row>
    <row r="249" spans="1:5">
      <c r="A249" s="315"/>
      <c r="B249" s="315"/>
      <c r="C249" s="315"/>
      <c r="D249" s="315"/>
      <c r="E249" s="315"/>
    </row>
    <row r="250" spans="1:5">
      <c r="A250" s="315"/>
      <c r="B250" s="315"/>
      <c r="C250" s="315"/>
      <c r="D250" s="315"/>
      <c r="E250" s="315"/>
    </row>
    <row r="251" spans="1:5">
      <c r="A251" s="315"/>
      <c r="B251" s="315"/>
      <c r="C251" s="315"/>
      <c r="D251" s="315"/>
      <c r="E251" s="315"/>
    </row>
    <row r="252" spans="1:5">
      <c r="A252" s="315"/>
      <c r="B252" s="315"/>
      <c r="C252" s="315"/>
      <c r="D252" s="315"/>
      <c r="E252" s="315"/>
    </row>
  </sheetData>
  <sheetProtection sheet="1"/>
  <mergeCells count="19">
    <mergeCell ref="D1:H1"/>
    <mergeCell ref="A4:C4"/>
    <mergeCell ref="A5:C5"/>
    <mergeCell ref="B14:D14"/>
    <mergeCell ref="B17:E17"/>
    <mergeCell ref="A6:C6"/>
    <mergeCell ref="A7:C7"/>
    <mergeCell ref="A8:C8"/>
    <mergeCell ref="A9:C9"/>
    <mergeCell ref="A10:C10"/>
    <mergeCell ref="A11:C11"/>
    <mergeCell ref="A12:C12"/>
    <mergeCell ref="B119:E119"/>
    <mergeCell ref="B18:E18"/>
    <mergeCell ref="B75:C75"/>
    <mergeCell ref="B81:C81"/>
    <mergeCell ref="B88:E88"/>
    <mergeCell ref="B91:E91"/>
    <mergeCell ref="B103:E103"/>
  </mergeCells>
  <dataValidations count="2">
    <dataValidation type="list" allowBlank="1" showInputMessage="1" showErrorMessage="1" sqref="I17" xr:uid="{37588403-E61D-42F7-8649-ED46F36311EA}">
      <formula1>$J$16:$J$18</formula1>
    </dataValidation>
    <dataValidation type="list" allowBlank="1" showInputMessage="1" showErrorMessage="1" sqref="J14 J17" xr:uid="{9CAC8EF1-617F-4E92-B87C-6634CBC1F548}">
      <formula1>$L$14:$L$16</formula1>
    </dataValidation>
  </dataValidations>
  <hyperlinks>
    <hyperlink ref="A4" location="'Entrada de dades'!Capítol_1_Sostenibilitat_ambiental" display="Capítol 1. Sostenibilitat ambiental: canvi climàtic - càlcul de la petjada de carboni de l'esdeveniment" xr:uid="{0B547C39-A116-4867-836F-D445C9BCBFA2}"/>
    <hyperlink ref="A5" location="'Entrada de dades'!Secció_1.1_Mobilitat" display="1.1. Mobilitat" xr:uid="{F54A83B6-04EF-44BF-8C57-C19FDE0EBC67}"/>
    <hyperlink ref="A4:C4" location="'Dades transport'!A14" display="Capítol 1. Sostenibilitat ambiental: canvi climàtic - càlcul de la petjada de carboni de l'esdeveniment" xr:uid="{DBD32E66-ECF7-484F-896C-E9C95D78E638}"/>
    <hyperlink ref="A5:C5" location="'Dades transport'!A15" display="1.1. Mobilitat" xr:uid="{60089DA0-3ED3-4831-82D4-AFCD80120314}"/>
    <hyperlink ref="A7" location="'Entrada de dades'!Secció_2.1_Igualtat_Gènere" display="2.1. Igualtat de gènere" xr:uid="{484DD48C-6C15-495A-9FF6-DC3F9E920B7F}"/>
    <hyperlink ref="A8" location="'Entrada de dades'!Secció_2.2_Inclusió_Origen" display="2.2. Inclusió d'origen o procedència" xr:uid="{38A2072F-C202-47EE-B8CD-7E934902186A}"/>
    <hyperlink ref="A9" location="'Entrada de dades'!Secció_2.3_Inclusió_Persones_Discapacitat" display="2.3. Inclusió de persones amb discapacitat" xr:uid="{26B31C45-BE6B-43D9-AF69-5BF4CCAC8AF9}"/>
    <hyperlink ref="A6" location="'Entrada de dades'!Capítol_2_Sostenibilitat_social" display="Capítol 2. Sostenibilitat social" xr:uid="{5EC6B092-2973-47D5-B5FF-CD769730BA49}"/>
    <hyperlink ref="A6:C6" location="'Dades transport'!A51" display="Capítol 2. Sostenibilitat social" xr:uid="{7F577898-632F-4F1B-A645-2FF051966D08}"/>
    <hyperlink ref="A7:C7" location="'Dades transport'!A52" display="2.1. Igualtat de gènere" xr:uid="{EF20964D-EDF4-49DF-A39F-F07448BC30C6}"/>
    <hyperlink ref="A8:C8" location="'Dades transport'!A75" display="2.2. Inclusió d'origen o procedència" xr:uid="{B06A0194-9BB8-48C0-B677-07552C750A45}"/>
    <hyperlink ref="A9:C9" location="'Dades transport'!A81" display="2.3. Inclusió de persones amb diversitat funcional" xr:uid="{B85246F7-3294-4897-B523-82CBA562D55A}"/>
    <hyperlink ref="A10" location="'Entrada de dades'!Capítol_3_Sostenibilitat_Econòmica" display="Capítul 3. Sostenibilitat econòmica" xr:uid="{7A73BE48-CEA5-498F-935F-D42891B0EE18}"/>
    <hyperlink ref="A11" location="'Entrada de dades'!Secció_3.1_Empreses_Locals" display="3.1. Empreses locals" xr:uid="{B746B006-CE9B-4B99-9931-CC940CE3A314}"/>
    <hyperlink ref="A12" location="'Entrada de dades'!Secció_3.2_Retribució_Justa" display="3.2. Retribució justa" xr:uid="{E97ED64F-A655-4758-A591-07812CD372FB}"/>
    <hyperlink ref="A10:C10" location="'Dades transport'!A88" display="Capítol 3. Sostenibilitat econòmica" xr:uid="{CDB838AA-B714-4087-9E2A-55986B49D1CF}"/>
    <hyperlink ref="A11:C11" location="'Dades transport'!A89" display="3.1. Empreses locals" xr:uid="{C72E18CC-1AF4-464B-BFE8-77C74AF04DEA}"/>
    <hyperlink ref="A12:C12" location="'Altres empreses proveïdores'!A101" display="3.2. Retribució justa" xr:uid="{E95379D3-BC4B-42D7-A69A-CEFD4EE0D0ED}"/>
  </hyperlinks>
  <pageMargins left="0.7" right="0.7" top="0.75" bottom="0.75" header="0.3" footer="0.3"/>
  <pageSetup paperSize="9" scale="43" fitToHeight="0" orientation="portrait" r:id="rId1"/>
  <drawing r:id="rId2"/>
  <legacyDrawing r:id="rId3"/>
  <tableParts count="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6c0355b-c2f5-45f8-8805-0f8001b01192" xsi:nil="true"/>
    <lcf76f155ced4ddcb4097134ff3c332f xmlns="fcc6cd4a-69ba-48e0-8890-b32c2713f1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0E015C1A0F694D8C05E456D989A2BC" ma:contentTypeVersion="18" ma:contentTypeDescription="Crea un document nou" ma:contentTypeScope="" ma:versionID="23df7908c62bf9fa0207c613336ea042">
  <xsd:schema xmlns:xsd="http://www.w3.org/2001/XMLSchema" xmlns:xs="http://www.w3.org/2001/XMLSchema" xmlns:p="http://schemas.microsoft.com/office/2006/metadata/properties" xmlns:ns2="06c0355b-c2f5-45f8-8805-0f8001b01192" xmlns:ns3="fcc6cd4a-69ba-48e0-8890-b32c2713f18d" targetNamespace="http://schemas.microsoft.com/office/2006/metadata/properties" ma:root="true" ma:fieldsID="216679d9ea1331c49da36f34670ac267" ns2:_="" ns3:_="">
    <xsd:import namespace="06c0355b-c2f5-45f8-8805-0f8001b01192"/>
    <xsd:import namespace="fcc6cd4a-69ba-48e0-8890-b32c2713f18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c0355b-c2f5-45f8-8805-0f8001b01192"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bb32adb9-23af-415d-8acb-5b264e1914e8}" ma:internalName="TaxCatchAll" ma:showField="CatchAllData" ma:web="06c0355b-c2f5-45f8-8805-0f8001b0119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c6cd4a-69ba-48e0-8890-b32c2713f18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afa12603-7873-48ef-85c5-113d3892bbe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D78B6A-19D9-41C9-A8CB-D2767171F8B4}">
  <ds:schemaRefs>
    <ds:schemaRef ds:uri="http://schemas.microsoft.com/sharepoint/v3/contenttype/forms"/>
  </ds:schemaRefs>
</ds:datastoreItem>
</file>

<file path=customXml/itemProps2.xml><?xml version="1.0" encoding="utf-8"?>
<ds:datastoreItem xmlns:ds="http://schemas.openxmlformats.org/officeDocument/2006/customXml" ds:itemID="{2145805D-1B45-4773-81D7-0BFD1F23F868}">
  <ds:schemaRefs>
    <ds:schemaRef ds:uri="http://schemas.microsoft.com/office/2006/metadata/properties"/>
    <ds:schemaRef ds:uri="fcc6cd4a-69ba-48e0-8890-b32c2713f18d"/>
    <ds:schemaRef ds:uri="http://schemas.microsoft.com/office/2006/documentManagement/types"/>
    <ds:schemaRef ds:uri="http://schemas.openxmlformats.org/package/2006/metadata/core-properties"/>
    <ds:schemaRef ds:uri="http://www.w3.org/XML/1998/namespace"/>
    <ds:schemaRef ds:uri="06c0355b-c2f5-45f8-8805-0f8001b01192"/>
    <ds:schemaRef ds:uri="http://schemas.microsoft.com/office/infopath/2007/PartnerControl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0434130D-3396-4124-B4C1-163781F7E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c0355b-c2f5-45f8-8805-0f8001b01192"/>
    <ds:schemaRef ds:uri="fcc6cd4a-69ba-48e0-8890-b32c2713f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57</vt:i4>
      </vt:variant>
    </vt:vector>
  </HeadingPairs>
  <TitlesOfParts>
    <vt:vector size="71" baseType="lpstr">
      <vt:lpstr>Introducció</vt:lpstr>
      <vt:lpstr>Dades esdeveniment</vt:lpstr>
      <vt:lpstr>Dades organització</vt:lpstr>
      <vt:lpstr>Participants_Ponents</vt:lpstr>
      <vt:lpstr>Espai esdeveniment</vt:lpstr>
      <vt:lpstr>Dades alimentació i begudes</vt:lpstr>
      <vt:lpstr>Altres empreses proveïdores</vt:lpstr>
      <vt:lpstr>Dades Allotjament</vt:lpstr>
      <vt:lpstr>Dades transport</vt:lpstr>
      <vt:lpstr>Informe de resultats</vt:lpstr>
      <vt:lpstr>Mobilitat</vt:lpstr>
      <vt:lpstr>Energia instal·lacions</vt:lpstr>
      <vt:lpstr>Materials-Residus</vt:lpstr>
      <vt:lpstr>Alimentació</vt:lpstr>
      <vt:lpstr>Participants_Ponents!Altres</vt:lpstr>
      <vt:lpstr>'Informe de resultats'!Ambiental__canvi_climàtic</vt:lpstr>
      <vt:lpstr>'Dades Allotjament'!Área_de_impresión</vt:lpstr>
      <vt:lpstr>'Dades esdeveniment'!Área_de_impresión</vt:lpstr>
      <vt:lpstr>'Dades organització'!Área_de_impresión</vt:lpstr>
      <vt:lpstr>'Dades transport'!Área_de_impresión</vt:lpstr>
      <vt:lpstr>'Informe de resultats'!Área_de_impresión</vt:lpstr>
      <vt:lpstr>Introducció!Área_de_impresión</vt:lpstr>
      <vt:lpstr>Participants_Ponents!Avió</vt:lpstr>
      <vt:lpstr>'Dades Allotjament'!Capítol_1_Sostenibilitat_ambiental</vt:lpstr>
      <vt:lpstr>'Dades esdeveniment'!Capítol_1_Sostenibilitat_ambiental</vt:lpstr>
      <vt:lpstr>'Dades organització'!Capítol_1_Sostenibilitat_ambiental</vt:lpstr>
      <vt:lpstr>'Dades transport'!Capítol_1_Sostenibilitat_ambiental</vt:lpstr>
      <vt:lpstr>'Dades esdeveniment'!Capítol_2_Sostenibilitat_social</vt:lpstr>
      <vt:lpstr>'Dades organització'!Capítol_2_Sostenibilitat_social</vt:lpstr>
      <vt:lpstr>'Dades esdeveniment'!Capítol_3_Sostenibilitat_Econòmica</vt:lpstr>
      <vt:lpstr>'Dades organització'!Capítol_3_Sostenibilitat_Econòmica</vt:lpstr>
      <vt:lpstr>Introducció!Com_funciona_l_eina?</vt:lpstr>
      <vt:lpstr>'Informe de resultats'!Com_puc_compensar_les_emissions?</vt:lpstr>
      <vt:lpstr>Introducció!Descripció_de_l_eina</vt:lpstr>
      <vt:lpstr>'Informe de resultats'!Econòmica__diversificació_del_teixit_econòmic_i_inclusió_d_empreses_d_incersió</vt:lpstr>
      <vt:lpstr>'Informe de resultats'!Econòmica__estimulació_economia_local</vt:lpstr>
      <vt:lpstr>'Informe de resultats'!Econòmica__retribució</vt:lpstr>
      <vt:lpstr>'Dades Allotjament'!Índex_Entrada_Dades</vt:lpstr>
      <vt:lpstr>'Dades organització'!Índex_Entrada_Dades</vt:lpstr>
      <vt:lpstr>'Dades transport'!Índex_Entrada_Dades</vt:lpstr>
      <vt:lpstr>Índex_Entrada_Dades</vt:lpstr>
      <vt:lpstr>Índex_Informe_Resultats</vt:lpstr>
      <vt:lpstr>Índex_introducció</vt:lpstr>
      <vt:lpstr>Introducció!Navegació</vt:lpstr>
      <vt:lpstr>'Dades esdeveniment'!Nom_i_data_de_l_esdeveniment</vt:lpstr>
      <vt:lpstr>'Dades organització'!Nom_i_data_de_l_esdeveniment</vt:lpstr>
      <vt:lpstr>'Dades esdeveniment'!Secció_1.1_Mobilitat</vt:lpstr>
      <vt:lpstr>'Dades organització'!Secció_1.1_Mobilitat</vt:lpstr>
      <vt:lpstr>'Dades transport'!Secció_1.1_Mobilitat</vt:lpstr>
      <vt:lpstr>'Dades Allotjament'!Secció_1.2_Energie_Instal·lacions</vt:lpstr>
      <vt:lpstr>'Dades esdeveniment'!Secció_1.2_Energie_Instal·lacions</vt:lpstr>
      <vt:lpstr>'Dades organització'!Secció_1.2_Energie_Instal·lacions</vt:lpstr>
      <vt:lpstr>'Dades esdeveniment'!Secció_1.3_Materials</vt:lpstr>
      <vt:lpstr>'Dades esdeveniment'!Secció_1.4_Alimentació</vt:lpstr>
      <vt:lpstr>'Dades esdeveniment'!Secció_2.1_Igualtat_Gènere</vt:lpstr>
      <vt:lpstr>'Dades organització'!Secció_2.1_Igualtat_Gènere</vt:lpstr>
      <vt:lpstr>'Dades esdeveniment'!Secció_2.2_Inclusió_Origen</vt:lpstr>
      <vt:lpstr>'Dades organització'!Secció_2.2_Inclusió_Origen</vt:lpstr>
      <vt:lpstr>'Dades esdeveniment'!Secció_2.3_Inclusió_Persones_Discapacitat</vt:lpstr>
      <vt:lpstr>'Dades organització'!Secció_2.3_Inclusió_Persones_Discapacitat</vt:lpstr>
      <vt:lpstr>'Dades esdeveniment'!Secció_3.1_Empreses_Locals</vt:lpstr>
      <vt:lpstr>'Dades organització'!Secció_3.1_Empreses_Locals</vt:lpstr>
      <vt:lpstr>'Dades esdeveniment'!Secció_3.2_Retribució_Justa</vt:lpstr>
      <vt:lpstr>'Dades organització'!Secció_3.2_Retribució_Justa</vt:lpstr>
      <vt:lpstr>Participants_Ponents!Selecciona</vt:lpstr>
      <vt:lpstr>'Informe de resultats'!Social__discapacitat</vt:lpstr>
      <vt:lpstr>'Informe de resultats'!Social__gènere</vt:lpstr>
      <vt:lpstr>'Informe de resultats'!Social__inclusió_d_origen_i_procedència</vt:lpstr>
      <vt:lpstr>Participants_Ponents!Transport_públic</vt:lpstr>
      <vt:lpstr>Participants_Ponents!Vehicle</vt:lpstr>
      <vt:lpstr>Participants_Ponents!Vehicle_compartit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Hidalgo Güemes, Marta</dc:creator>
  <cp:keywords/>
  <dc:description/>
  <cp:lastModifiedBy>Martina de Haro</cp:lastModifiedBy>
  <cp:revision/>
  <cp:lastPrinted>2023-12-05T11:40:46Z</cp:lastPrinted>
  <dcterms:created xsi:type="dcterms:W3CDTF">2022-11-28T07:19:09Z</dcterms:created>
  <dcterms:modified xsi:type="dcterms:W3CDTF">2024-07-17T07:55:59Z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2018-05-23T11:38:35.3207853Z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0x010100860E015C1A0F694D8C05E456D989A2BC</vt:lpwstr>
  </property>
  <property fmtid="{D5CDD505-2E9C-101B-9397-08002B2CF9AE}" pid="11" name="MediaServiceImageTags">
    <vt:lpwstr/>
  </property>
</Properties>
</file>